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externalLinks/externalLink2.xml" ContentType="application/vnd.openxmlformats-officedocument.spreadsheetml.externalLink+xml"/>
  <Override PartName="/xl/externalLinks/_rels/externalLink2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Uchazeč" sheetId="1" state="visible" r:id="rId2"/>
    <sheet name="Stavba" sheetId="2" state="visible" r:id="rId3"/>
    <sheet name="VzorObjekt" sheetId="3" state="hidden" r:id="rId4"/>
    <sheet name="VzorPolozky" sheetId="4" state="hidden" r:id="rId5"/>
    <sheet name="Rekapitulace Objekt 00" sheetId="5" state="hidden" r:id="rId6"/>
    <sheet name="00 1 Naklady" sheetId="6" state="visible" r:id="rId7"/>
    <sheet name="Rekapitulace Objekt SO-101" sheetId="7" state="visible" r:id="rId8"/>
    <sheet name="SO-101 101.01-05 Pol" sheetId="8" state="visible" r:id="rId9"/>
    <sheet name="Rekapitulace Objekt SO-102" sheetId="9" state="visible" r:id="rId10"/>
    <sheet name="SO-102 102.01, 03 Pol" sheetId="10" state="visible" r:id="rId11"/>
    <sheet name="SO-102 102.02, 04 Pol" sheetId="11" state="visible" r:id="rId12"/>
    <sheet name="Rekapitulace Objekt SO-103" sheetId="12" state="visible" r:id="rId13"/>
    <sheet name="SO-103 103.01 Pol" sheetId="13" state="visible" r:id="rId14"/>
    <sheet name="SO-103 103.02 Pol" sheetId="14" state="visible" r:id="rId15"/>
    <sheet name="SO-103 103.03 Pol" sheetId="15" state="visible" r:id="rId16"/>
    <sheet name="Rekapitulace Objekt SO-104" sheetId="16" state="visible" r:id="rId17"/>
    <sheet name="SO-104 104.01 Pol" sheetId="17" state="visible" r:id="rId18"/>
    <sheet name="SO-104 104.02 Pol" sheetId="18" state="visible" r:id="rId19"/>
    <sheet name="SO-104 104.03 Pol" sheetId="19" state="visible" r:id="rId20"/>
    <sheet name="SO-104 104.04 Pol" sheetId="20" state="visible" r:id="rId21"/>
    <sheet name="SO-104 104.05 Pol" sheetId="21" state="visible" r:id="rId22"/>
    <sheet name="Rekapitulace Objekt SO-201" sheetId="22" state="visible" r:id="rId23"/>
    <sheet name="SO-201 201.01-05 Pol" sheetId="23" state="visible" r:id="rId24"/>
    <sheet name="Rekapitulace Objekt SO-202" sheetId="24" state="visible" r:id="rId25"/>
    <sheet name="SO-202 202.01 Pol" sheetId="25" state="visible" r:id="rId26"/>
    <sheet name="Rekapitulace Objekt SO-301" sheetId="26" state="visible" r:id="rId27"/>
    <sheet name="SO-301 301.01 Pol" sheetId="27" state="visible" r:id="rId28"/>
    <sheet name="Rekapitulace Objekt SO-302" sheetId="28" state="visible" r:id="rId29"/>
    <sheet name="SO-302 302.01-02 Pol" sheetId="29" state="visible" r:id="rId30"/>
    <sheet name="Rekapitulace Objekt SO-303" sheetId="30" state="visible" r:id="rId31"/>
    <sheet name="SO-303 303.01 Pol" sheetId="31" state="visible" r:id="rId32"/>
    <sheet name="Rekapitulace Objekt PS-101" sheetId="32" state="visible" r:id="rId33"/>
    <sheet name="PS-101 101.01 Pol" sheetId="33" state="visible" r:id="rId34"/>
  </sheets>
  <externalReferences>
    <externalReference r:id="rId35"/>
  </externalReferences>
  <definedNames>
    <definedName function="false" hidden="false" localSheetId="5" name="_xlnm.Print_Area" vbProcedure="false">'00 1 Naklady'!$A$1:$I$73</definedName>
    <definedName function="false" hidden="false" localSheetId="32" name="_xlnm.Print_Area" vbProcedure="false">'PS-101 101.01 Pol'!$A$1:$I$39</definedName>
    <definedName function="false" hidden="false" localSheetId="4" name="_xlnm.Print_Area" vbProcedure="false">'Rekapitulace Objekt 00'!$A$1:$H$25</definedName>
    <definedName function="false" hidden="false" localSheetId="31" name="_xlnm.Print_Area" vbProcedure="false">'Rekapitulace Objekt PS-101'!$A$1:$H$25</definedName>
    <definedName function="false" hidden="false" localSheetId="6" name="_xlnm.Print_Area" vbProcedure="false">'Rekapitulace Objekt SO-101'!$A$1:$H$31</definedName>
    <definedName function="false" hidden="false" localSheetId="8" name="_xlnm.Print_Area" vbProcedure="false">'Rekapitulace Objekt SO-102'!$A$1:$H$38</definedName>
    <definedName function="false" hidden="false" localSheetId="11" name="_xlnm.Print_Area" vbProcedure="false">'Rekapitulace Objekt SO-103'!$A$1:$H$52</definedName>
    <definedName function="false" hidden="false" localSheetId="15" name="_xlnm.Print_Area" vbProcedure="false">'Rekapitulace Objekt SO-104'!$A$1:$H$69</definedName>
    <definedName function="false" hidden="false" localSheetId="21" name="_xlnm.Print_Area" vbProcedure="false">'Rekapitulace Objekt SO-201'!$A$1:$H$30</definedName>
    <definedName function="false" hidden="false" localSheetId="23" name="_xlnm.Print_Area" vbProcedure="false">'Rekapitulace Objekt SO-202'!$A$1:$H$28</definedName>
    <definedName function="false" hidden="false" localSheetId="25" name="_xlnm.Print_Area" vbProcedure="false">'Rekapitulace Objekt SO-301'!$A$1:$H$29</definedName>
    <definedName function="false" hidden="false" localSheetId="27" name="_xlnm.Print_Area" vbProcedure="false">'Rekapitulace Objekt SO-302'!$A$1:$H$28</definedName>
    <definedName function="false" hidden="false" localSheetId="29" name="_xlnm.Print_Area" vbProcedure="false">'Rekapitulace Objekt SO-303'!$A$1:$H$27</definedName>
    <definedName function="false" hidden="false" localSheetId="7" name="_xlnm.Print_Area" vbProcedure="false">'SO-101 101.01-05 Pol'!$A$1:$I$119</definedName>
    <definedName function="false" hidden="false" localSheetId="9" name="_xlnm.Print_Area" vbProcedure="false">'SO-102 102.01, 03 Pol'!$A$1:$I$94</definedName>
    <definedName function="false" hidden="false" localSheetId="10" name="_xlnm.Print_Area" vbProcedure="false">'SO-102 102.02, 04 Pol'!$A$1:$I$84</definedName>
    <definedName function="false" hidden="false" localSheetId="12" name="_xlnm.Print_Area" vbProcedure="false">'SO-103 103.01 Pol'!$A$1:$I$97</definedName>
    <definedName function="false" hidden="false" localSheetId="13" name="_xlnm.Print_Area" vbProcedure="false">'SO-103 103.02 Pol'!$A$1:$I$121</definedName>
    <definedName function="false" hidden="false" localSheetId="14" name="_xlnm.Print_Area" vbProcedure="false">'SO-103 103.03 Pol'!$A$1:$I$108</definedName>
    <definedName function="false" hidden="false" localSheetId="16" name="_xlnm.Print_Area" vbProcedure="false">'SO-104 104.01 Pol'!$A$1:$I$87</definedName>
    <definedName function="false" hidden="false" localSheetId="17" name="_xlnm.Print_Area" vbProcedure="false">'SO-104 104.02 Pol'!$A$1:$I$40</definedName>
    <definedName function="false" hidden="false" localSheetId="18" name="_xlnm.Print_Area" vbProcedure="false">'SO-104 104.03 Pol'!$A$1:$I$60</definedName>
    <definedName function="false" hidden="false" localSheetId="19" name="_xlnm.Print_Area" vbProcedure="false">'SO-104 104.04 Pol'!$A$1:$I$20</definedName>
    <definedName function="false" hidden="false" localSheetId="20" name="_xlnm.Print_Area" vbProcedure="false">'SO-104 104.05 Pol'!$A$1:$I$85</definedName>
    <definedName function="false" hidden="false" localSheetId="22" name="_xlnm.Print_Area" vbProcedure="false">'SO-201 201.01-05 Pol'!$A$1:$I$139</definedName>
    <definedName function="false" hidden="false" localSheetId="24" name="_xlnm.Print_Area" vbProcedure="false">'SO-202 202.01 Pol'!$A$1:$I$99</definedName>
    <definedName function="false" hidden="false" localSheetId="26" name="_xlnm.Print_Area" vbProcedure="false">'SO-301 301.01 Pol'!$A$1:$I$90</definedName>
    <definedName function="false" hidden="false" localSheetId="28" name="_xlnm.Print_Area" vbProcedure="false">'SO-302 302.01-02 Pol'!$A$1:$I$57</definedName>
    <definedName function="false" hidden="false" localSheetId="30" name="_xlnm.Print_Area" vbProcedure="false">'SO-303 303.01 Pol'!$A$1:$I$43</definedName>
    <definedName function="false" hidden="false" localSheetId="1" name="_xlnm.Print_Area" vbProcedure="false">Stavba!$A$1:$J$68</definedName>
    <definedName function="false" hidden="false" name="CenaStavby" vbProcedure="false">Stavba!$D$8</definedName>
    <definedName function="false" hidden="false" name="cisloobjektu" vbProcedure="false">[2]'Krycí list'!$A$5</definedName>
    <definedName function="false" hidden="false" name="CisloRozpoctu" vbProcedure="false">[2]'Krycí list'!$C$2</definedName>
    <definedName function="false" hidden="false" name="cislostavby" vbProcedure="false">[2]'Krycí list'!$A$7</definedName>
    <definedName function="false" hidden="false" name="MenaStavby" vbProcedure="false">Stavba!$E$8</definedName>
    <definedName function="false" hidden="false" name="MistoStavby" vbProcedure="false">Stavba!$F$5</definedName>
    <definedName function="false" hidden="false" name="nazevobjektu" vbProcedure="false">[2]'Krycí list'!$C$5</definedName>
    <definedName function="false" hidden="false" name="NazevRozpoctu" vbProcedure="false">[2]'Krycí list'!$D$2</definedName>
    <definedName function="false" hidden="false" name="nazevstavby" vbProcedure="false">[2]'Krycí list'!$C$7</definedName>
    <definedName function="false" hidden="false" name="padresa" vbProcedure="false">Stavba!$D$16</definedName>
    <definedName function="false" hidden="false" name="pmisto" vbProcedure="false">Stavba!$D$17</definedName>
    <definedName function="false" hidden="false" name="PocetMJ" vbProcedure="false">#REF!</definedName>
    <definedName function="false" hidden="false" name="ppsc" vbProcedure="false">Stavba!$C$17</definedName>
    <definedName function="false" hidden="false" name="Projektant" vbProcedure="false">Stavba!$D$15</definedName>
    <definedName function="false" hidden="false" name="SazbaDPH1" vbProcedure="false">[2]'Krycí list'!$C$30</definedName>
    <definedName function="false" hidden="false" name="SazbaDPH2" vbProcedure="false">[2]'Krycí list'!$C$32</definedName>
    <definedName function="false" hidden="false" name="SloupecCC" vbProcedure="false">#REF!</definedName>
    <definedName function="false" hidden="false" name="SloupecCisloPol" vbProcedure="false">#REF!</definedName>
    <definedName function="false" hidden="false" name="SloupecJC" vbProcedure="false">#REF!</definedName>
    <definedName function="false" hidden="false" name="SloupecMJ" vbProcedure="false">#REF!</definedName>
    <definedName function="false" hidden="false" name="SloupecMnozstvi" vbProcedure="false">#REF!</definedName>
    <definedName function="false" hidden="false" name="SloupecNazPol" vbProcedure="false">#REF!</definedName>
    <definedName function="false" hidden="false" name="SloupecPC" vbProcedure="false">#REF!</definedName>
    <definedName function="false" hidden="false" localSheetId="1" name="CelkemObjekty" vbProcedure="false">Stavba!$I$36</definedName>
    <definedName function="false" hidden="false" localSheetId="1" name="CisloStavby" vbProcedure="false">Stavba!$D$5</definedName>
    <definedName function="false" hidden="false" localSheetId="1" name="dadresa" vbProcedure="false">stavba!#ref!</definedName>
    <definedName function="false" hidden="false" localSheetId="1" name="DIČ" vbProcedure="false">stavba!#ref!</definedName>
    <definedName function="false" hidden="false" localSheetId="1" name="dmisto" vbProcedure="false">stavba!#ref!</definedName>
    <definedName function="false" hidden="false" localSheetId="1" name="dpsc" vbProcedure="false">stavba!#ref!</definedName>
    <definedName function="false" hidden="false" localSheetId="1" name="IČO" vbProcedure="false">stavba!#ref!</definedName>
    <definedName function="false" hidden="false" localSheetId="1" name="NazevObjektu" vbProcedure="false">stavba!#ref!</definedName>
    <definedName function="false" hidden="false" localSheetId="1" name="NazevStavby" vbProcedure="false">Stavba!$D$6</definedName>
    <definedName function="false" hidden="false" localSheetId="1" name="Objednatel" vbProcedure="false">Stavba!$D$11</definedName>
    <definedName function="false" hidden="false" localSheetId="1" name="Objekt" vbProcedure="false">stavba!#ref!</definedName>
    <definedName function="false" hidden="false" localSheetId="1" name="odic" vbProcedure="false">stavba!#ref!</definedName>
    <definedName function="false" hidden="false" localSheetId="1" name="oico" vbProcedure="false">stavba!#ref!</definedName>
    <definedName function="false" hidden="false" localSheetId="1" name="omisto" vbProcedure="false">Stavba!$D$13</definedName>
    <definedName function="false" hidden="false" localSheetId="1" name="onazev" vbProcedure="false">Stavba!$D$12</definedName>
    <definedName function="false" hidden="false" localSheetId="1" name="opsc" vbProcedure="false">Stavba!$C$13</definedName>
    <definedName function="false" hidden="false" localSheetId="1" name="PoptavkaID" vbProcedure="false">Stavba!$A$1</definedName>
    <definedName function="false" hidden="false" localSheetId="1" name="SazbaDPH1" vbProcedure="false">stavba!#ref!</definedName>
    <definedName function="false" hidden="false" localSheetId="1" name="SazbaDPH2" vbProcedure="false">stavba!#ref!</definedName>
    <definedName function="false" hidden="false" localSheetId="1" name="SoucetDilu" vbProcedure="false">stavba!#ref!</definedName>
    <definedName function="false" hidden="false" localSheetId="1" name="StavbaCelkem" vbProcedure="false">stavba!#ref!</definedName>
    <definedName function="false" hidden="false" localSheetId="1" name="Zhotovitel" vbProcedure="false">stavba!#ref!</definedName>
    <definedName function="false" hidden="false" localSheetId="1" name="Z_0AEBBD8E_C796_45A2_B4B1_3E6FBD55C385_.wvu.Cols" vbProcedure="false">Stavba!$A:$A</definedName>
    <definedName function="false" hidden="false" localSheetId="1" name="Z_0AEBBD8E_C796_45A2_B4B1_3E6FBD55C385_.wvu.PrintArea" vbProcedure="false">Stavba!$B$1:$N$21</definedName>
    <definedName function="false" hidden="false" localSheetId="1" name="_xlnm.Print_Area" vbProcedure="false">Stavba!$A$1:$J$68</definedName>
    <definedName function="false" hidden="false" localSheetId="4" name="_xlnm.Print_Area" vbProcedure="false">'Rekapitulace Objekt 00'!$A$1:$H$25</definedName>
    <definedName function="false" hidden="false" localSheetId="5" name="_xlnm.Print_Area" vbProcedure="false">'00 1 Naklady'!$A$1:$I$73</definedName>
    <definedName function="false" hidden="false" localSheetId="6" name="_xlnm.Print_Area" vbProcedure="false">'Rekapitulace Objekt SO-101'!$A$1:$H$31</definedName>
    <definedName function="false" hidden="false" localSheetId="7" name="_xlnm.Print_Area" vbProcedure="false">'SO-101 101.01-05 Pol'!$A$1:$I$119</definedName>
    <definedName function="false" hidden="false" localSheetId="8" name="_xlnm.Print_Area" vbProcedure="false">'Rekapitulace Objekt SO-102'!$A$1:$H$38</definedName>
    <definedName function="false" hidden="false" localSheetId="9" name="_xlnm.Print_Area" vbProcedure="false">'SO-102 102.01, 03 Pol'!$A$1:$I$94</definedName>
    <definedName function="false" hidden="false" localSheetId="10" name="_xlnm.Print_Area" vbProcedure="false">'SO-102 102.02, 04 Pol'!$A$1:$I$84</definedName>
    <definedName function="false" hidden="false" localSheetId="11" name="_xlnm.Print_Area" vbProcedure="false">'Rekapitulace Objekt SO-103'!$A$1:$H$52</definedName>
    <definedName function="false" hidden="false" localSheetId="12" name="_xlnm.Print_Area" vbProcedure="false">'SO-103 103.01 Pol'!$A$1:$I$97</definedName>
    <definedName function="false" hidden="false" localSheetId="13" name="_xlnm.Print_Area" vbProcedure="false">'SO-103 103.02 Pol'!$A$1:$I$121</definedName>
    <definedName function="false" hidden="false" localSheetId="14" name="_xlnm.Print_Area" vbProcedure="false">'SO-103 103.03 Pol'!$A$1:$I$108</definedName>
    <definedName function="false" hidden="false" localSheetId="15" name="_xlnm.Print_Area" vbProcedure="false">'Rekapitulace Objekt SO-104'!$A$1:$H$69</definedName>
    <definedName function="false" hidden="false" localSheetId="16" name="_xlnm.Print_Area" vbProcedure="false">'SO-104 104.01 Pol'!$A$1:$I$87</definedName>
    <definedName function="false" hidden="false" localSheetId="17" name="_xlnm.Print_Area" vbProcedure="false">'SO-104 104.02 Pol'!$A$1:$I$40</definedName>
    <definedName function="false" hidden="false" localSheetId="18" name="_xlnm.Print_Area" vbProcedure="false">'SO-104 104.03 Pol'!$A$1:$I$60</definedName>
    <definedName function="false" hidden="false" localSheetId="19" name="_xlnm.Print_Area" vbProcedure="false">'SO-104 104.04 Pol'!$A$1:$I$20</definedName>
    <definedName function="false" hidden="false" localSheetId="20" name="_xlnm.Print_Area" vbProcedure="false">'SO-104 104.05 Pol'!$A$1:$I$85</definedName>
    <definedName function="false" hidden="false" localSheetId="21" name="_xlnm.Print_Area" vbProcedure="false">'Rekapitulace Objekt SO-201'!$A$1:$H$30</definedName>
    <definedName function="false" hidden="false" localSheetId="22" name="_xlnm.Print_Area" vbProcedure="false">'SO-201 201.01-05 Pol'!$A$1:$I$139</definedName>
    <definedName function="false" hidden="false" localSheetId="23" name="_xlnm.Print_Area" vbProcedure="false">'Rekapitulace Objekt SO-202'!$A$1:$H$28</definedName>
    <definedName function="false" hidden="false" localSheetId="24" name="_xlnm.Print_Area" vbProcedure="false">'SO-202 202.01 Pol'!$A$1:$I$99</definedName>
    <definedName function="false" hidden="false" localSheetId="25" name="_xlnm.Print_Area" vbProcedure="false">'Rekapitulace Objekt SO-301'!$A$1:$H$29</definedName>
    <definedName function="false" hidden="false" localSheetId="26" name="_xlnm.Print_Area" vbProcedure="false">'SO-301 301.01 Pol'!$A$1:$I$90</definedName>
    <definedName function="false" hidden="false" localSheetId="27" name="_xlnm.Print_Area" vbProcedure="false">'Rekapitulace Objekt SO-302'!$A$1:$H$28</definedName>
    <definedName function="false" hidden="false" localSheetId="28" name="_xlnm.Print_Area" vbProcedure="false">'SO-302 302.01-02 Pol'!$A$1:$I$57</definedName>
    <definedName function="false" hidden="false" localSheetId="29" name="_xlnm.Print_Area" vbProcedure="false">'Rekapitulace Objekt SO-303'!$A$1:$H$27</definedName>
    <definedName function="false" hidden="false" localSheetId="30" name="_xlnm.Print_Area" vbProcedure="false">'SO-303 303.01 Pol'!$A$1:$I$43</definedName>
    <definedName function="false" hidden="false" localSheetId="31" name="_xlnm.Print_Area" vbProcedure="false">'Rekapitulace Objekt PS-101'!$A$1:$H$25</definedName>
    <definedName function="false" hidden="false" localSheetId="32" name="_xlnm.Print_Area" vbProcedure="false">'PS-101 101.01 Pol'!$A$1:$I$39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<sst xmlns="http://schemas.openxmlformats.org/spreadsheetml/2006/main" count="5545" uniqueCount="1139">
  <si>
    <t xml:space="preserve">Vyplňte  následující údaje o Vaší společnosti</t>
  </si>
  <si>
    <t xml:space="preserve">Obchodní název</t>
  </si>
  <si>
    <t xml:space="preserve"> </t>
  </si>
  <si>
    <t xml:space="preserve">Ulice a č.p. </t>
  </si>
  <si>
    <t xml:space="preserve">Místo </t>
  </si>
  <si>
    <t xml:space="preserve">PSČ </t>
  </si>
  <si>
    <t xml:space="preserve">IČO</t>
  </si>
  <si>
    <t xml:space="preserve">DIČ</t>
  </si>
  <si>
    <t xml:space="preserve">Kontaktní osoba </t>
  </si>
  <si>
    <t xml:space="preserve">                telefon, fax</t>
  </si>
  <si>
    <t xml:space="preserve">                e-mail </t>
  </si>
  <si>
    <t xml:space="preserve">Poznámka :</t>
  </si>
  <si>
    <t xml:space="preserve">Ve všech listech tohoto souboru můžete měnit pouze buňky s modrým pozadím. Jedná se o tyto údaje : 
- údaje o firmě
- jednotkové ceny položek zadané na maximálně dvě desetinná místa</t>
  </si>
  <si>
    <t xml:space="preserve">Soupis stavebních prací, dodávek a služeb</t>
  </si>
  <si>
    <t xml:space="preserve">Stavba :</t>
  </si>
  <si>
    <t xml:space="preserve">20131401_2017</t>
  </si>
  <si>
    <t xml:space="preserve">Český krumlov - Nové Dobrkovice</t>
  </si>
  <si>
    <t xml:space="preserve">REKONSTRUKCE MK A IS - STAVBA 1</t>
  </si>
  <si>
    <t xml:space="preserve">Zadavatel : </t>
  </si>
  <si>
    <t xml:space="preserve">Město Český Krumlov</t>
  </si>
  <si>
    <t xml:space="preserve">IČO :</t>
  </si>
  <si>
    <t xml:space="preserve">00245836</t>
  </si>
  <si>
    <t xml:space="preserve">náměstí Svornosti 1</t>
  </si>
  <si>
    <t xml:space="preserve">DIČ :</t>
  </si>
  <si>
    <t xml:space="preserve">CZ00245836</t>
  </si>
  <si>
    <t xml:space="preserve">38101</t>
  </si>
  <si>
    <t xml:space="preserve">Český Krumlov-Vnitřní Město</t>
  </si>
  <si>
    <t xml:space="preserve">Projektant : </t>
  </si>
  <si>
    <t xml:space="preserve">Ing. Miloš Charvát</t>
  </si>
  <si>
    <t xml:space="preserve">68063822</t>
  </si>
  <si>
    <t xml:space="preserve">Pod Hradbami 2003/3</t>
  </si>
  <si>
    <t xml:space="preserve">CZ5708191852</t>
  </si>
  <si>
    <t xml:space="preserve">59401</t>
  </si>
  <si>
    <t xml:space="preserve">Velké Meziříčí</t>
  </si>
  <si>
    <t xml:space="preserve">Rekapitulace stavebních objektů a provozních souborů</t>
  </si>
  <si>
    <t xml:space="preserve">Číslo a název objektu / provozního souboru</t>
  </si>
  <si>
    <t xml:space="preserve">JKSO</t>
  </si>
  <si>
    <t xml:space="preserve">Počet</t>
  </si>
  <si>
    <t xml:space="preserve">Cena</t>
  </si>
  <si>
    <t xml:space="preserve">Ostatní a vedlejší náklady</t>
  </si>
  <si>
    <t xml:space="preserve">00</t>
  </si>
  <si>
    <t xml:space="preserve">Vedlejší a ostatní náklady</t>
  </si>
  <si>
    <t xml:space="preserve">=</t>
  </si>
  <si>
    <t xml:space="preserve">Stavební objekt</t>
  </si>
  <si>
    <t xml:space="preserve">SO-101</t>
  </si>
  <si>
    <t xml:space="preserve">KANALIZACE SPLAŠKOVÁ</t>
  </si>
  <si>
    <t xml:space="preserve">827.1.0</t>
  </si>
  <si>
    <t xml:space="preserve">SO-102</t>
  </si>
  <si>
    <t xml:space="preserve">ODBOČENÍ KANALIZACE</t>
  </si>
  <si>
    <t xml:space="preserve">SO-103</t>
  </si>
  <si>
    <t xml:space="preserve">VÝTLAK Z ČS</t>
  </si>
  <si>
    <t xml:space="preserve">SO-104</t>
  </si>
  <si>
    <t xml:space="preserve">ČERPACÍ STANICE ČS-01</t>
  </si>
  <si>
    <t xml:space="preserve">814.3.0</t>
  </si>
  <si>
    <t xml:space="preserve">SO-201</t>
  </si>
  <si>
    <t xml:space="preserve">VODOVODNÍ ŘADY</t>
  </si>
  <si>
    <t xml:space="preserve">SO-202</t>
  </si>
  <si>
    <t xml:space="preserve">PŘÍPOJKY VODOVODU</t>
  </si>
  <si>
    <t xml:space="preserve">SO-301</t>
  </si>
  <si>
    <t xml:space="preserve">OPĚRNÉ ZDI</t>
  </si>
  <si>
    <t xml:space="preserve">815.3.0</t>
  </si>
  <si>
    <t xml:space="preserve">SO-302</t>
  </si>
  <si>
    <t xml:space="preserve">OPRAVA POVRCHŮ KOMUNIUKACÍ</t>
  </si>
  <si>
    <t xml:space="preserve">822.7.0</t>
  </si>
  <si>
    <t xml:space="preserve">SO-303</t>
  </si>
  <si>
    <t xml:space="preserve">VEŘEJNÉ OSVĚTLENÍ</t>
  </si>
  <si>
    <t xml:space="preserve">828.1.0</t>
  </si>
  <si>
    <t xml:space="preserve">Provozní soubor</t>
  </si>
  <si>
    <t xml:space="preserve">PS-101</t>
  </si>
  <si>
    <t xml:space="preserve">ČERPACÍ STANICE - TECHNOLOGIE</t>
  </si>
  <si>
    <t xml:space="preserve">Celkem za stavbu</t>
  </si>
  <si>
    <t xml:space="preserve">Rekapitulace dílů</t>
  </si>
  <si>
    <t xml:space="preserve">Číslo</t>
  </si>
  <si>
    <t xml:space="preserve">Název</t>
  </si>
  <si>
    <t xml:space="preserve">Celkem</t>
  </si>
  <si>
    <t xml:space="preserve">1</t>
  </si>
  <si>
    <t xml:space="preserve">Zemní práce</t>
  </si>
  <si>
    <t xml:space="preserve">2</t>
  </si>
  <si>
    <t xml:space="preserve">Základy a zvláštní zakládání</t>
  </si>
  <si>
    <t xml:space="preserve">3</t>
  </si>
  <si>
    <t xml:space="preserve">Svislé a kompletní konstrukce</t>
  </si>
  <si>
    <t xml:space="preserve">4</t>
  </si>
  <si>
    <t xml:space="preserve">Vodorovné konstrukce</t>
  </si>
  <si>
    <t xml:space="preserve">5</t>
  </si>
  <si>
    <t xml:space="preserve">Komunikace</t>
  </si>
  <si>
    <t xml:space="preserve">8</t>
  </si>
  <si>
    <t xml:space="preserve">Trubní vedení</t>
  </si>
  <si>
    <t xml:space="preserve">87</t>
  </si>
  <si>
    <t xml:space="preserve">Potrubí z trub z plastických hmot</t>
  </si>
  <si>
    <t xml:space="preserve">89</t>
  </si>
  <si>
    <t xml:space="preserve">Ostatní konstrukce na trubním vedení</t>
  </si>
  <si>
    <t xml:space="preserve">9</t>
  </si>
  <si>
    <t xml:space="preserve">Ostatní konstrukce, bourání</t>
  </si>
  <si>
    <t xml:space="preserve">90</t>
  </si>
  <si>
    <t xml:space="preserve">Oploceni</t>
  </si>
  <si>
    <t xml:space="preserve">99</t>
  </si>
  <si>
    <t xml:space="preserve">Staveništní přesun hmot</t>
  </si>
  <si>
    <t xml:space="preserve">E1</t>
  </si>
  <si>
    <t xml:space="preserve">Část stavba</t>
  </si>
  <si>
    <t xml:space="preserve">E2</t>
  </si>
  <si>
    <t xml:space="preserve">Část  rozvaděče</t>
  </si>
  <si>
    <t xml:space="preserve">E3</t>
  </si>
  <si>
    <t xml:space="preserve">Část trasy</t>
  </si>
  <si>
    <t xml:space="preserve">724</t>
  </si>
  <si>
    <t xml:space="preserve">Strojní vybavení</t>
  </si>
  <si>
    <t xml:space="preserve">767</t>
  </si>
  <si>
    <t xml:space="preserve">Konstrukce zámečnické</t>
  </si>
  <si>
    <t xml:space="preserve">M21</t>
  </si>
  <si>
    <t xml:space="preserve">Elektromontáže</t>
  </si>
  <si>
    <t xml:space="preserve">M46</t>
  </si>
  <si>
    <t xml:space="preserve">Zemní práce při montážích</t>
  </si>
  <si>
    <t xml:space="preserve">VN</t>
  </si>
  <si>
    <t xml:space="preserve">Vedlejší náklady</t>
  </si>
  <si>
    <t xml:space="preserve">ON</t>
  </si>
  <si>
    <t xml:space="preserve">Ostatní náklady</t>
  </si>
  <si>
    <t xml:space="preserve">Cena celkem</t>
  </si>
  <si>
    <t xml:space="preserve">Objekt :</t>
  </si>
  <si>
    <t xml:space="preserve">JKSO :</t>
  </si>
  <si>
    <t xml:space="preserve">Rekapitulace stavebního objektu</t>
  </si>
  <si>
    <t xml:space="preserve">Zákl. údaje</t>
  </si>
  <si>
    <t xml:space="preserve">Třídník stavebních objektů:</t>
  </si>
  <si>
    <t xml:space="preserve">Položkový rozpočet </t>
  </si>
  <si>
    <t xml:space="preserve">S:</t>
  </si>
  <si>
    <t xml:space="preserve">O:</t>
  </si>
  <si>
    <t xml:space="preserve">R:</t>
  </si>
  <si>
    <t xml:space="preserve">P.č.</t>
  </si>
  <si>
    <t xml:space="preserve">Číslo položky</t>
  </si>
  <si>
    <t xml:space="preserve">Název položky</t>
  </si>
  <si>
    <t xml:space="preserve">MJ</t>
  </si>
  <si>
    <t xml:space="preserve">množství</t>
  </si>
  <si>
    <t xml:space="preserve">cena / MJ</t>
  </si>
  <si>
    <t xml:space="preserve">celkem</t>
  </si>
  <si>
    <t xml:space="preserve">NAK</t>
  </si>
  <si>
    <t xml:space="preserve">Rozsah:</t>
  </si>
  <si>
    <t xml:space="preserve">Rekapitulace soupisů náležejících k objektu</t>
  </si>
  <si>
    <t xml:space="preserve">Soupis</t>
  </si>
  <si>
    <t xml:space="preserve">Cena (Kč)</t>
  </si>
  <si>
    <t xml:space="preserve">Celkem objekt</t>
  </si>
  <si>
    <t xml:space="preserve">Rekapitulace soupisu</t>
  </si>
  <si>
    <t xml:space="preserve">Stavební díl</t>
  </si>
  <si>
    <t xml:space="preserve">Celkem soupis</t>
  </si>
  <si>
    <t xml:space="preserve">Soupis vedlejších a ostatních nákladů</t>
  </si>
  <si>
    <t xml:space="preserve">#LevelZatrideniCeniku#</t>
  </si>
  <si>
    <t xml:space="preserve">Ceník</t>
  </si>
  <si>
    <t xml:space="preserve">Cen. soustava</t>
  </si>
  <si>
    <t xml:space="preserve">Ceník, kapitola</t>
  </si>
  <si>
    <t xml:space="preserve">Poznámka uchazeče</t>
  </si>
  <si>
    <t xml:space="preserve">Díl:</t>
  </si>
  <si>
    <t xml:space="preserve">DIL</t>
  </si>
  <si>
    <t xml:space="preserve">00511 Geodetické práce</t>
  </si>
  <si>
    <t xml:space="preserve">005111020R</t>
  </si>
  <si>
    <t xml:space="preserve">Vytyčení stavby</t>
  </si>
  <si>
    <t xml:space="preserve">Soubor</t>
  </si>
  <si>
    <t xml:space="preserve">800-0</t>
  </si>
  <si>
    <t xml:space="preserve">RTS 15/ II</t>
  </si>
  <si>
    <t xml:space="preserve">POL</t>
  </si>
  <si>
    <t xml:space="preserve">Geodetické zaměření rohů stavby, stabilizace bodů a sestavení laviček.</t>
  </si>
  <si>
    <t xml:space="preserve">Vyhotovení protokolu o vytyčení stavby se seznamem souřadnic vytyčených bodů a jejich polohopisnými (S-JTSK) a výškopisnými (Bpv) hodnotami.</t>
  </si>
  <si>
    <t xml:space="preserve">005111021R</t>
  </si>
  <si>
    <t xml:space="preserve">Vytyčení inženýrských sítí</t>
  </si>
  <si>
    <t xml:space="preserve">005121 Zařízení staveniště</t>
  </si>
  <si>
    <t xml:space="preserve">005121010R</t>
  </si>
  <si>
    <t xml:space="preserve">Vybudování zařízení staveniště</t>
  </si>
  <si>
    <t xml:space="preserve">soubor</t>
  </si>
  <si>
    <t xml:space="preserve"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</si>
  <si>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 xml:space="preserve">005121020R</t>
  </si>
  <si>
    <t xml:space="preserve">Provoz zařízení staveniště </t>
  </si>
  <si>
    <t xml:space="preserve"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</si>
  <si>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 xml:space="preserve">005121030R</t>
  </si>
  <si>
    <t xml:space="preserve">Odstranění zařízení staveniště</t>
  </si>
  <si>
    <t xml:space="preserve"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</si>
  <si>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 xml:space="preserve">00411 Příprava stavby (inženýrské práce)</t>
  </si>
  <si>
    <t xml:space="preserve">Náklady dodavatele vyplývající z povinností dodavatele stanovených obchodními podmínkami před zahájením stavebních prací. Tato skupina zahrnuje zejména náklady na přípravné činnosti.</t>
  </si>
  <si>
    <t xml:space="preserve">SPX</t>
  </si>
  <si>
    <t xml:space="preserve">004111010R</t>
  </si>
  <si>
    <t xml:space="preserve">Průzkumné práce </t>
  </si>
  <si>
    <t xml:space="preserve">Náklady na provedení průzkumů nebo doplnění stávajících průzkumů, pokud je obchodní podmínky vyžadují a tyto průzkumy nejsou v dostatečném rozsahu součástí projektové dokumentace. Jedná se zejména o Geologický – inženýrsko-geologický / radonový / hydrogeologický / pedologický průzkum, botanický a zoologický průzkum, stavební průzkum – umělecko historický / stavebně statický a případný průzkum výskytu nebezpečných látek – odpadu / munice / výbušnin apod.</t>
  </si>
  <si>
    <t xml:space="preserve">00521 Staveniště</t>
  </si>
  <si>
    <t xml:space="preserve">Náklady spojené s provozem staveniště, které vzniknou dodavateli podle podmínek smlouvy.</t>
  </si>
  <si>
    <t xml:space="preserve">005211030R</t>
  </si>
  <si>
    <t xml:space="preserve">Dočasná dopravní opatření </t>
  </si>
  <si>
    <t xml:space="preserve"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</si>
  <si>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 xml:space="preserve">005211040R</t>
  </si>
  <si>
    <t xml:space="preserve">Užívání veřejných ploch a prostranství  </t>
  </si>
  <si>
    <t xml:space="preserve"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</si>
  <si>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 xml:space="preserve">00523 Zkoušky a revize</t>
  </si>
  <si>
    <t xml:space="preserve">Náklady zhotovitele, související s prováděním zkoušek a revizí předepsaných technickými normami nebo objednatelem a které jsou pro provedení díla nezbytné.</t>
  </si>
  <si>
    <t xml:space="preserve">00523  R</t>
  </si>
  <si>
    <t xml:space="preserve">Zkoušky a revize</t>
  </si>
  <si>
    <t xml:space="preserve">005231030R</t>
  </si>
  <si>
    <t xml:space="preserve">Zkušební provoz </t>
  </si>
  <si>
    <t xml:space="preserve">Náklady zhotovitele na účast na zkušebním provozu včetně všech rizik vyplývajících z nutnosti zásahu či úprav zkoušeného zařízení.</t>
  </si>
  <si>
    <t xml:space="preserve">005231040R</t>
  </si>
  <si>
    <t xml:space="preserve">Provozní řády</t>
  </si>
  <si>
    <t xml:space="preserve">Náklady zhotovitele na vypracování provozních řádů pro zkušební či trvalý provoz včetně nákladů na předání všech návodů k obsluze a údržbě pro technologická zařízení a včetně zaškolení obsluhy objednatele.</t>
  </si>
  <si>
    <t xml:space="preserve">005231020R</t>
  </si>
  <si>
    <t xml:space="preserve">Individuální a komplexní vyzkoušení</t>
  </si>
  <si>
    <t xml:space="preserve">Náklady na individuální zkoušky dodaných a smontovaných technologických zařízení včetně komplexního vyzkoušení.</t>
  </si>
  <si>
    <t xml:space="preserve">00524 Předání a převzetí díla</t>
  </si>
  <si>
    <t xml:space="preserve">Náklady zhotovitele, které vzniknou v souvislosti s povinnostmi zhotovitele při předání a převzetí díla.</t>
  </si>
  <si>
    <t xml:space="preserve">00524 R</t>
  </si>
  <si>
    <t xml:space="preserve">Předání a převzetí díla</t>
  </si>
  <si>
    <t xml:space="preserve">005241010R</t>
  </si>
  <si>
    <t xml:space="preserve">Dokumentace skutečného provedení </t>
  </si>
  <si>
    <t xml:space="preserve">Náklady na vyhotovení dokumentace skutečného provedení stavby a její předání objednateli v požadované formě a požadovaném počtu.</t>
  </si>
  <si>
    <t xml:space="preserve">005241020R</t>
  </si>
  <si>
    <t xml:space="preserve">Geodetické zaměření skutečného provedení  </t>
  </si>
  <si>
    <t xml:space="preserve">Náklady na provedení skutečného zaměření stavby v rozsahu nezbytném pro zápis změny do katastru nemovitostí.</t>
  </si>
  <si>
    <t xml:space="preserve">00528 Podmínky dotačních programů</t>
  </si>
  <si>
    <t xml:space="preserve">Náklady zhotovitele, které vznikají v souvislosti se specifickými obchodními podmínkami objednatele.</t>
  </si>
  <si>
    <t xml:space="preserve">005281010R</t>
  </si>
  <si>
    <t xml:space="preserve">Propagace</t>
  </si>
  <si>
    <t xml:space="preserve">Náklady spojené s povinnou publicitou, pokud ji objednatel požaduje. Zahrnuje zejména náklady na propagační a informační billboardy, tabule, internetovou propagaci, tiskoviny apod.</t>
  </si>
  <si>
    <t xml:space="preserve">00528 R</t>
  </si>
  <si>
    <t xml:space="preserve">Podmínky dotačních programů</t>
  </si>
  <si>
    <t xml:space="preserve">Celkem za objekt</t>
  </si>
  <si>
    <t xml:space="preserve">STA</t>
  </si>
  <si>
    <t xml:space="preserve">827</t>
  </si>
  <si>
    <t xml:space="preserve">Vedení trubní dálková  přípojná</t>
  </si>
  <si>
    <t xml:space="preserve">827.1</t>
  </si>
  <si>
    <t xml:space="preserve">potrubí z trub z plastických hmot a sklolaminátu</t>
  </si>
  <si>
    <t xml:space="preserve">m</t>
  </si>
  <si>
    <t xml:space="preserve">101.01-05</t>
  </si>
  <si>
    <t xml:space="preserve">Gravitační stoky A, A-1, A-1-1, A-2, A-0*</t>
  </si>
  <si>
    <t xml:space="preserve">Položkový soupis prací a dodávek</t>
  </si>
  <si>
    <t xml:space="preserve">115 10-12 Čerpání vody</t>
  </si>
  <si>
    <t xml:space="preserve">na vzdálenost (výšku) od hladiny vody v jímce po výšku roviny proložené osou nejvyššího bodu výtlačného potrubí, odpadní potrubí v délce do 20 m,</t>
  </si>
  <si>
    <t xml:space="preserve">115 10-121 na dopravní výšku do 10 m</t>
  </si>
  <si>
    <t xml:space="preserve">115101201R00</t>
  </si>
  <si>
    <t xml:space="preserve">...Čerpání vody na výšku do 10 m, přítok do 500 l</t>
  </si>
  <si>
    <t xml:space="preserve">h</t>
  </si>
  <si>
    <t xml:space="preserve">800-1</t>
  </si>
  <si>
    <t xml:space="preserve">115 10-13 Pohotovost záložní čerpací soupravy</t>
  </si>
  <si>
    <t xml:space="preserve">na vzdálenost (výšku) od hladiny vody v jímce po výšku roviny proložené osou nejvyššího bodu výtlačného potrubí, včetně sacího a výtlačného potrubí, příp. odpadní žlaby a lešení pod čerpadlo a pod potrubí nebo pod odpadní žlaby,</t>
  </si>
  <si>
    <t xml:space="preserve">115 10-131 na dopravní výšku do 10 m</t>
  </si>
  <si>
    <t xml:space="preserve">115101301R00</t>
  </si>
  <si>
    <t xml:space="preserve">...Pohotovost čerp.soupravy, výška 10 m, přítok 500 l</t>
  </si>
  <si>
    <t xml:space="preserve">den</t>
  </si>
  <si>
    <t xml:space="preserve">119 00-14 Dočasné zajištění podzemního potrubí nebo vedení</t>
  </si>
  <si>
    <t xml:space="preserve">ve výkopišti ve stavu a poloze, ve kterých byla na začátku zemních prací, a to podepřením, vzepřením nebo vyvěšením, případně s ochranným bedněním, se zřízením a odstraněním zajišťovací konstrukce a včetně opotřebení použitých materiálů,</t>
  </si>
  <si>
    <t xml:space="preserve">119 00-143 kabelů</t>
  </si>
  <si>
    <t xml:space="preserve">119001421R00</t>
  </si>
  <si>
    <t xml:space="preserve">...Dočasné zajištění kabelů - do počtu 3 kabelů</t>
  </si>
  <si>
    <t xml:space="preserve">130 00 Příplatek k cenám za ztížené vykopávky</t>
  </si>
  <si>
    <t xml:space="preserve">Příplatek k cenám hloubených vykopávek za ztížení vykopávky v blízkosti podzemního vedení nebo výbušnin pro jakoukoliv třídu horniny.</t>
  </si>
  <si>
    <t xml:space="preserve">130001101R00</t>
  </si>
  <si>
    <t xml:space="preserve">...Příplatek za ztížené hloubení v blízkosti vedení</t>
  </si>
  <si>
    <t xml:space="preserve">m3</t>
  </si>
  <si>
    <t xml:space="preserve">132 20 Hloubení rýh šířky přes 60 do 200 cm</t>
  </si>
  <si>
    <t xml:space="preserve"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</si>
  <si>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 xml:space="preserve">132201212R00</t>
  </si>
  <si>
    <t xml:space="preserve">...do 1000 m3, v hornině 3, hloubení strojně </t>
  </si>
  <si>
    <t xml:space="preserve">132301212R00</t>
  </si>
  <si>
    <t xml:space="preserve">...do 1000 m3, v hornině 4, hloubení strojně </t>
  </si>
  <si>
    <t xml:space="preserve">132401201R00</t>
  </si>
  <si>
    <t xml:space="preserve">...Hloubení rýh šířky do 200 cm v hor.5</t>
  </si>
  <si>
    <t xml:space="preserve">RTS 14/ II</t>
  </si>
  <si>
    <t xml:space="preserve">132501201R00</t>
  </si>
  <si>
    <t xml:space="preserve">...Hloubení rýh šířky do 200 cm v hor.6</t>
  </si>
  <si>
    <t xml:space="preserve">132601201R00</t>
  </si>
  <si>
    <t xml:space="preserve">...Hloubení rýh šířky do 200 cm v hor.7</t>
  </si>
  <si>
    <t xml:space="preserve">132 20-12 Hloubení rýh šířky do 200 cm v hornině 3</t>
  </si>
  <si>
    <t xml:space="preserve">Hloubení rýh šířka přes 60 do 200 cm 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</si>
  <si>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 xml:space="preserve">132201209R00</t>
  </si>
  <si>
    <t xml:space="preserve">Příplatek za lepivost - hloubení rýh 200cm v hor.3</t>
  </si>
  <si>
    <t xml:space="preserve">RTS 13/ I</t>
  </si>
  <si>
    <t xml:space="preserve">132 30-12 Hloubení rýh šířky do 200 cm v hornině 4</t>
  </si>
  <si>
    <t xml:space="preserve">132301209R00</t>
  </si>
  <si>
    <t xml:space="preserve">Příplatek za lepivost - hloubení rýh 200cm v hor.4</t>
  </si>
  <si>
    <t xml:space="preserve">151 10 Zřízení pažení a rozepření stěn rýh</t>
  </si>
  <si>
    <t xml:space="preserve">pro podzemní vedení pro všechny šířky rýhy,</t>
  </si>
  <si>
    <t xml:space="preserve">151101101R00</t>
  </si>
  <si>
    <t xml:space="preserve">...příložné  pro jakoukoliv mezerovitost, hloubky do 2 m</t>
  </si>
  <si>
    <t xml:space="preserve">m2</t>
  </si>
  <si>
    <t xml:space="preserve">151101102R00</t>
  </si>
  <si>
    <t xml:space="preserve">...Pažení a rozepření stěn rýh - příložné - hl. do 4m</t>
  </si>
  <si>
    <t xml:space="preserve">151 11 Odstranění pažení a rozepření rýh</t>
  </si>
  <si>
    <t xml:space="preserve">pro podzemní vedení s uložením materiálu na vzdálenost do 3 m od kraje výkopu,</t>
  </si>
  <si>
    <t xml:space="preserve">151101111R00</t>
  </si>
  <si>
    <t xml:space="preserve">...příložné , hloubky do 2 m</t>
  </si>
  <si>
    <t xml:space="preserve">151101112R00</t>
  </si>
  <si>
    <t xml:space="preserve">...příložné , hloubky do 4 m</t>
  </si>
  <si>
    <t xml:space="preserve">161 10-11 Svislé přemístění výkopku</t>
  </si>
  <si>
    <t xml:space="preserve">bez naložení do dopravní nádoby, ale s vyprázdněním dopravní nádoby na hromadu nebo na dopravní prostředek,</t>
  </si>
  <si>
    <t xml:space="preserve">161101101R00</t>
  </si>
  <si>
    <t xml:space="preserve">...Svislé přemístění výkopku z hor.1-4 do 2,5 m</t>
  </si>
  <si>
    <t xml:space="preserve">161101151R00</t>
  </si>
  <si>
    <t xml:space="preserve">...Svislé přemístění výkopku z hor.5-7 do 2,5 m</t>
  </si>
  <si>
    <t xml:space="preserve">162 10 Vodorovné přemístění výkopku</t>
  </si>
  <si>
    <t xml:space="preserve">po suchu, bez ohledu na druh dopravního prostředku, bez naložení výkopku, avšak se složením bez rozhrnutí,</t>
  </si>
  <si>
    <t xml:space="preserve">162501102R00</t>
  </si>
  <si>
    <t xml:space="preserve">...Vodorovné přemístění výkopku z hor.1-4 do 3000 m, převoz na mezideponii</t>
  </si>
  <si>
    <t xml:space="preserve">162501152R00</t>
  </si>
  <si>
    <t xml:space="preserve">...Vodorovné přemístění výkopku z hor.5-7 do 3000 m, převoz na mezideponii</t>
  </si>
  <si>
    <t xml:space="preserve">167 10 Nakládání, skládání, překládání neulehlého výkopku</t>
  </si>
  <si>
    <t xml:space="preserve">167 10-1 nakládání výkopku</t>
  </si>
  <si>
    <t xml:space="preserve">167101102R00</t>
  </si>
  <si>
    <t xml:space="preserve">...Nakládání výkopku z hor.1-4 v množství nad 100 m3, nakládání pro zásyp</t>
  </si>
  <si>
    <t xml:space="preserve">171 20 Uložení sypaniny na skládku nebo do násypů nezhut.</t>
  </si>
  <si>
    <t xml:space="preserve">nebo na skládku s rozprostřením sypaniny ve vrstvách a s hrubým urovnáním,</t>
  </si>
  <si>
    <t xml:space="preserve">171201201R00</t>
  </si>
  <si>
    <t xml:space="preserve">...Uložení sypaniny na skl.-modelace na výšku přes 2m, uložení na mezideponii</t>
  </si>
  <si>
    <t xml:space="preserve">174 10-11 Zásyp sypaninou se zhutněním</t>
  </si>
  <si>
    <t xml:space="preserve">z jakékoliv horniny s uložením výkopku po vrstvách,</t>
  </si>
  <si>
    <t xml:space="preserve">174101101R00</t>
  </si>
  <si>
    <t xml:space="preserve">...Zásyp jam, rýh, šachet se zhutněním</t>
  </si>
  <si>
    <t xml:space="preserve">včetně strojního přemístění materiálu pro zásyp ze vzdálenosti do 10 m od okraje zásypu</t>
  </si>
  <si>
    <t xml:space="preserve">175 10-11 Obsyp potrubí</t>
  </si>
  <si>
    <t xml:space="preserve">sypaninou z vhodných hornin tř. 1 - 4 nebo materiálem připraveným podél výkopu ve vzdálenosti do 3 m od jeho kraje, pro jakoukoliv hloubku výkopu a jakoukoliv míru zhutnění,</t>
  </si>
  <si>
    <t xml:space="preserve">175101101R00</t>
  </si>
  <si>
    <t xml:space="preserve">...Obsyp potrubí bez prohození sypaniny</t>
  </si>
  <si>
    <t xml:space="preserve">100000001PC0</t>
  </si>
  <si>
    <t xml:space="preserve">Poplatek za skládku zeminy</t>
  </si>
  <si>
    <t xml:space="preserve">Vlastní</t>
  </si>
  <si>
    <t xml:space="preserve">POL_NEZ</t>
  </si>
  <si>
    <t xml:space="preserve">100000002PC0</t>
  </si>
  <si>
    <t xml:space="preserve">Převoz zeminy na skládku  ČB do 30 km, doprava z mezideponie vč. naložení a uložení</t>
  </si>
  <si>
    <t xml:space="preserve">162501102R01</t>
  </si>
  <si>
    <t xml:space="preserve">Vodorovné přemístění výkopku z hor.1-4 do 3000 m, doprava zásypu zpět z deponie</t>
  </si>
  <si>
    <t xml:space="preserve">212 75-2 Trativody z drenážních trubek</t>
  </si>
  <si>
    <t xml:space="preserve">se zřízením štěrkopískového lože pod trubky a s jejich obsypem v průměrném celkovém množství do 0,15 m3/m v otevřeném příkopu,</t>
  </si>
  <si>
    <t xml:space="preserve">212752112R00</t>
  </si>
  <si>
    <t xml:space="preserve">...Trativody z drenážních trubek, lože, DN 100 mm</t>
  </si>
  <si>
    <t xml:space="preserve">827-1</t>
  </si>
  <si>
    <t xml:space="preserve">451 Lože pod potrubí, stoky a drobné objekty</t>
  </si>
  <si>
    <t xml:space="preserve">v otevřeném výkopu,</t>
  </si>
  <si>
    <t xml:space="preserve">451573111R00</t>
  </si>
  <si>
    <t xml:space="preserve">...Lože pod potrubí ze štěrkopísku do 63 mm</t>
  </si>
  <si>
    <t xml:space="preserve">58344154R</t>
  </si>
  <si>
    <t xml:space="preserve">štěrkodrť frakce 0,0 až 22,0 mm; třída A</t>
  </si>
  <si>
    <t xml:space="preserve">T</t>
  </si>
  <si>
    <t xml:space="preserve">SPCM</t>
  </si>
  <si>
    <t xml:space="preserve">877 35-3 Montáž tvarovek na potrubí z trub z plastů těsněných gumovým kroužkem</t>
  </si>
  <si>
    <t xml:space="preserve">877 35-31 odbočných</t>
  </si>
  <si>
    <t xml:space="preserve">877 35-311 včetně dodávky odbočky</t>
  </si>
  <si>
    <t xml:space="preserve">877353121RT8</t>
  </si>
  <si>
    <t xml:space="preserve">...Montáž tvarovek odboč. plast. gum. kroužek DN 200, včetně dodávky odbočky PVC 200/160 mm</t>
  </si>
  <si>
    <t xml:space="preserve">kus</t>
  </si>
  <si>
    <t xml:space="preserve">892 5 Zkoušky těsnosti kanalizačního potrubí</t>
  </si>
  <si>
    <t xml:space="preserve">vodou nebo vzduchem,</t>
  </si>
  <si>
    <t xml:space="preserve">892 51 zkouška těsnosti kanalizačního potrubí vodou</t>
  </si>
  <si>
    <t xml:space="preserve">892581111R00</t>
  </si>
  <si>
    <t xml:space="preserve">...Zkouška těsnosti kanalizace DN do 300, vodou</t>
  </si>
  <si>
    <t xml:space="preserve">894 4 Zřízení šachet kanalizačních z betonových dílců na potrubí</t>
  </si>
  <si>
    <t xml:space="preserve">výšky vstupu do 1,5 m, podkladní deska z betonu B5, montáž a dodávka stupadel,</t>
  </si>
  <si>
    <t xml:space="preserve">894411121R00</t>
  </si>
  <si>
    <t xml:space="preserve">...Zřízení šachet z dílců, dno C25/30, potrubí DN 300</t>
  </si>
  <si>
    <t xml:space="preserve">894 43 Osazení plastových šachet</t>
  </si>
  <si>
    <t xml:space="preserve">894431111R00</t>
  </si>
  <si>
    <t xml:space="preserve">...Osazení plastové šachty z dílů prům. do 1000 mm</t>
  </si>
  <si>
    <t xml:space="preserve">899 10 Osazení poklopů litinových a ocelových</t>
  </si>
  <si>
    <t xml:space="preserve">899101111R00</t>
  </si>
  <si>
    <t xml:space="preserve">...Osazení poklopu s rámem do 50 kg</t>
  </si>
  <si>
    <t xml:space="preserve">28614258R</t>
  </si>
  <si>
    <t xml:space="preserve">Trubka kanalizač. PP SN 10 250x5000 mm PP</t>
  </si>
  <si>
    <t xml:space="preserve">55340325R</t>
  </si>
  <si>
    <t xml:space="preserve">Poklop D 400-GU-B-1 litinový, bez odvětrání </t>
  </si>
  <si>
    <t xml:space="preserve">59224329.AR</t>
  </si>
  <si>
    <t xml:space="preserve">Konus šachetní TBR-Q.1 100-63/58/9 KPS</t>
  </si>
  <si>
    <t xml:space="preserve">59224347.AR</t>
  </si>
  <si>
    <t xml:space="preserve">prstenec vyrovnávací šachetní; betonový; TBW; DN = 625,0 mm; h = 60,0 mm; s = 120,00 mm</t>
  </si>
  <si>
    <t xml:space="preserve">59224348.AR</t>
  </si>
  <si>
    <t xml:space="preserve">prstenec vyrovnávací šachetní; betonový; TBW; DN = 625,0 mm; h = 80,0 mm; s = 120,00 mm</t>
  </si>
  <si>
    <t xml:space="preserve">59224349.AR</t>
  </si>
  <si>
    <t xml:space="preserve">prstenec vyrovnávací šachetní; betonový; TBW; DN = 625,0 mm; h = 100,0 mm; s = 120,00 mm</t>
  </si>
  <si>
    <t xml:space="preserve">59224356.AR</t>
  </si>
  <si>
    <t xml:space="preserve">Skruž šachetní TBS-Q.1 100/25/12</t>
  </si>
  <si>
    <t xml:space="preserve">59224359.AR</t>
  </si>
  <si>
    <t xml:space="preserve">skruž železobetonová TBS; DN = 1 000,0 mm; h = 500,0 mm; s = 120,00 mm; beton C 40/50</t>
  </si>
  <si>
    <t xml:space="preserve">59224362.AR</t>
  </si>
  <si>
    <t xml:space="preserve">skruž železobetonová TBS; DN = 1 000,0 mm; h = 1 000,0 mm; s = 120,00 mm; beton C 40/50</t>
  </si>
  <si>
    <t xml:space="preserve">59224366.AR</t>
  </si>
  <si>
    <t xml:space="preserve">dno šachetní přímé; železobeton; TBZ; DN = 1 000,0 mm; D odtoku do 400 mm; h = 600 mm; t = 150 mm; beton C 40/50</t>
  </si>
  <si>
    <t xml:space="preserve">59224367.AR</t>
  </si>
  <si>
    <t xml:space="preserve">dno šachetní přímé; železobeton; TBZ; DN = 1 000,0 mm; D odtoku do 500 mm; h = 800 mm; t = 150 mm; beton C 40/50</t>
  </si>
  <si>
    <t xml:space="preserve">59224368.AR</t>
  </si>
  <si>
    <t xml:space="preserve">Dno šachetní přímé TBZ-Q.1 100/100 V max. 60</t>
  </si>
  <si>
    <t xml:space="preserve">59224373.AR</t>
  </si>
  <si>
    <t xml:space="preserve">Těsnění elastom pro šach díly EMT - DN 1000</t>
  </si>
  <si>
    <t xml:space="preserve">894000002PC0</t>
  </si>
  <si>
    <t xml:space="preserve">Šachtice plastová DN 600, včetně poklopu 12,5 t</t>
  </si>
  <si>
    <t xml:space="preserve">kpl</t>
  </si>
  <si>
    <t xml:space="preserve">870000001PC0</t>
  </si>
  <si>
    <t xml:space="preserve">Montáž PP potrubí ve výkopu DN 250</t>
  </si>
  <si>
    <t xml:space="preserve">597661122U00</t>
  </si>
  <si>
    <t xml:space="preserve">Dlažba velká kostka lože 10cm, odláždění kolem šachtic</t>
  </si>
  <si>
    <t xml:space="preserve">PC89.01</t>
  </si>
  <si>
    <t xml:space="preserve">Přidružené výkony</t>
  </si>
  <si>
    <t xml:space="preserve">998 27-61 Přesun hmot pro trubní vedení z trub plastových nebo sklolaminátových</t>
  </si>
  <si>
    <t xml:space="preserve">vodovodu nebo kanalizace ražené nebo hloubené (827 1.1, 827 1.9, 827 2.1, 827 2.9), drobných objektů</t>
  </si>
  <si>
    <t xml:space="preserve">998276101R00</t>
  </si>
  <si>
    <t xml:space="preserve">...Přesun hmot, trubní vedení plastová, otevř. výkop</t>
  </si>
  <si>
    <t xml:space="preserve">t</t>
  </si>
  <si>
    <t xml:space="preserve">na vzdálenost 15 m od hrany výkopu nebo od okraje šachty</t>
  </si>
  <si>
    <t xml:space="preserve">102.01, 03</t>
  </si>
  <si>
    <t xml:space="preserve">Gravitační přípojky, veřejné části, revizní šachtice*</t>
  </si>
  <si>
    <t xml:space="preserve">102.02, 04</t>
  </si>
  <si>
    <t xml:space="preserve">Tlaková přípojka, DČS*</t>
  </si>
  <si>
    <t xml:space="preserve">113 10-7 Odstranění podkladů nebo krytů</t>
  </si>
  <si>
    <t xml:space="preserve">113107121R00</t>
  </si>
  <si>
    <t xml:space="preserve">...Odstranění podkladu pl. 200 m2,kam.drcené tl.10 cm</t>
  </si>
  <si>
    <t xml:space="preserve">822-1</t>
  </si>
  <si>
    <t xml:space="preserve">RTS 15/ I</t>
  </si>
  <si>
    <t xml:space="preserve">113107223R00</t>
  </si>
  <si>
    <t xml:space="preserve">...Odstranění podkladu nad 200 m2,kam.drcené tl.30 cm</t>
  </si>
  <si>
    <t xml:space="preserve">132201211R00</t>
  </si>
  <si>
    <t xml:space="preserve">...Hloubení rýh š.do 200 cm hor.3 do 100 m3,STROJNĚ</t>
  </si>
  <si>
    <t xml:space="preserve">132301211R00</t>
  </si>
  <si>
    <t xml:space="preserve">...Hloubení rýh š.do 200 cm hor.4 do 100 m3, STROJNĚ</t>
  </si>
  <si>
    <t xml:space="preserve">...Pažení a rozepření stěn rýh - příložné - hl. do 2m</t>
  </si>
  <si>
    <t xml:space="preserve">...Odstranění pažení stěn rýh - příložné - hl. do 2 m</t>
  </si>
  <si>
    <t xml:space="preserve">Poplatek za skládku - suť z komunikací</t>
  </si>
  <si>
    <t xml:space="preserve">100000003PC0</t>
  </si>
  <si>
    <t xml:space="preserve">100000004PC0</t>
  </si>
  <si>
    <t xml:space="preserve">Převoz suti z komunikací na skládku ČB do 30 km, doprava vč. naložení a uložení</t>
  </si>
  <si>
    <t xml:space="preserve">Štěrkodrtě frakce 0-22 A</t>
  </si>
  <si>
    <t xml:space="preserve">892571111R00</t>
  </si>
  <si>
    <t xml:space="preserve">...Zkouška těsnosti kanalizace DN do 200, vodou</t>
  </si>
  <si>
    <t xml:space="preserve">871314121U00</t>
  </si>
  <si>
    <t xml:space="preserve">Montáž PP potrubí ve výkopu DN 150</t>
  </si>
  <si>
    <t xml:space="preserve">28614251R</t>
  </si>
  <si>
    <t xml:space="preserve">Trubka kanalizač.SN 10 150x3000 mm PP</t>
  </si>
  <si>
    <t xml:space="preserve">894000001PC0</t>
  </si>
  <si>
    <t xml:space="preserve">Šachtice plastová DN 400, včetně poklopu 12,5 t</t>
  </si>
  <si>
    <t xml:space="preserve">132 10 Hloubení rýh šířky do 60 cm</t>
  </si>
  <si>
    <t xml:space="preserve">zapažených i nezapažených s urovnáním dna do předepsaného profilu a spádu, s přehozením výkopku na přilehlém terénu na vzdálenost do 3 m od podélné osy rýhy nebo s naložením výkopku na dopravní prostředek.</t>
  </si>
  <si>
    <t xml:space="preserve">132201111R00</t>
  </si>
  <si>
    <t xml:space="preserve">...Hloubení rýh š.do 60 cm v hor.3 do 100 m3, STROJNĚ</t>
  </si>
  <si>
    <t xml:space="preserve">132301111R00</t>
  </si>
  <si>
    <t xml:space="preserve">...Hloubení rýh š.do 60 cm v hor.4 do 100 m3,STROJNĚ</t>
  </si>
  <si>
    <t xml:space="preserve">132401101R00</t>
  </si>
  <si>
    <t xml:space="preserve">...Hloubení rýh šířky do 60 cm v hor.5</t>
  </si>
  <si>
    <t xml:space="preserve">132501101R00</t>
  </si>
  <si>
    <t xml:space="preserve">...Hloubení rýh šířky do 60 cm v hor.6</t>
  </si>
  <si>
    <t xml:space="preserve">132 20-11 Hloubení rýh šířky do 60 cm v hornině 3</t>
  </si>
  <si>
    <t xml:space="preserve">Hloubení rýh zapažených i nezapažených s urovnáním dna do předepsaného profilu a spádu, s přehozením výkopku na přilehlém terénu na vzdálenost do 3 m od podélné osy rýhy nebo s naložením výkopku na dopravní prostředek.</t>
  </si>
  <si>
    <t xml:space="preserve">132201109R00</t>
  </si>
  <si>
    <t xml:space="preserve">Příplatek za lepivost - hloubení rýh 60 cm v hor.3</t>
  </si>
  <si>
    <t xml:space="preserve">132 30-11 Hloubení rýh šířky do 60 cm v hornině 4</t>
  </si>
  <si>
    <t xml:space="preserve">132301109R00</t>
  </si>
  <si>
    <t xml:space="preserve">Příplatek za lepivost - hloubení rýh 60 cm v hor.4</t>
  </si>
  <si>
    <t xml:space="preserve">...Vodorovné přemístění výkopku z hor.1-4 do 3000 m</t>
  </si>
  <si>
    <t xml:space="preserve">...Vodorovné přemístění výkopku z hor.5-7 do 3000 m</t>
  </si>
  <si>
    <t xml:space="preserve">...Nakládání výkopku z hor.1-4 v množství nad 100 m3</t>
  </si>
  <si>
    <t xml:space="preserve">...Uložení sypaniny na skl.-modelace na výšku přes 2m</t>
  </si>
  <si>
    <t xml:space="preserve">871 Montáž potrubí z plastických hmot</t>
  </si>
  <si>
    <t xml:space="preserve">871211121R00</t>
  </si>
  <si>
    <t xml:space="preserve">...Montáž trubek polyetylenových ve výkopu d 63 mm</t>
  </si>
  <si>
    <t xml:space="preserve">892 1 Tlakové zkoušky vodovodního potrubí</t>
  </si>
  <si>
    <t xml:space="preserve">přísun, montáže, demontáže a odsunu zkoušecího čerpadla, napuštění tlakovou vodou a dodání vody pro tlakovou zkoušku,</t>
  </si>
  <si>
    <t xml:space="preserve">892241111R00</t>
  </si>
  <si>
    <t xml:space="preserve">...Tlaková zkouška vodovodního potrubí DN 80</t>
  </si>
  <si>
    <t xml:space="preserve">800000001PC0</t>
  </si>
  <si>
    <t xml:space="preserve">Domovní čerpací stanice včetně vystrojení a připojení</t>
  </si>
  <si>
    <t xml:space="preserve">800000002PC0</t>
  </si>
  <si>
    <t xml:space="preserve">Elektrotvarovka</t>
  </si>
  <si>
    <t xml:space="preserve">ks</t>
  </si>
  <si>
    <t xml:space="preserve">877264121U00</t>
  </si>
  <si>
    <t xml:space="preserve">Mtž elektrotvar na PE potrubí</t>
  </si>
  <si>
    <t xml:space="preserve">28314140.AR</t>
  </si>
  <si>
    <t xml:space="preserve">Fólie výstražná š. 330 x 1,2 mm modrá 3,3 m/kg</t>
  </si>
  <si>
    <t xml:space="preserve">kg</t>
  </si>
  <si>
    <t xml:space="preserve">28613550R</t>
  </si>
  <si>
    <t xml:space="preserve">Trubka ROBUST SUPERPIPE SDR17 63x3,8mm L100m kanal</t>
  </si>
  <si>
    <t xml:space="preserve">210 22 Vedení uzemňovací</t>
  </si>
  <si>
    <t xml:space="preserve">210220021R00</t>
  </si>
  <si>
    <t xml:space="preserve">Vedení uzemňovací v zemi FeZn do 120 mm2</t>
  </si>
  <si>
    <t xml:space="preserve">včetně montáže svorek spojovacích, odbočných, upevňovacích a spojovacího materiálu.</t>
  </si>
  <si>
    <t xml:space="preserve">34141357R</t>
  </si>
  <si>
    <t xml:space="preserve">vodič ohebný s Cu jádrem CMA pro 450/750V 6mm2</t>
  </si>
  <si>
    <t xml:space="preserve">210100002</t>
  </si>
  <si>
    <t xml:space="preserve">Ukončení vodičů</t>
  </si>
  <si>
    <t xml:space="preserve">103.01</t>
  </si>
  <si>
    <t xml:space="preserve">Výtlak V1</t>
  </si>
  <si>
    <t xml:space="preserve">103.02</t>
  </si>
  <si>
    <t xml:space="preserve">Čistící a uskladňovací šachtice</t>
  </si>
  <si>
    <t xml:space="preserve">103.03</t>
  </si>
  <si>
    <t xml:space="preserve">Armaturní šachtice na V1</t>
  </si>
  <si>
    <t xml:space="preserve">121 10-11 Sejmutí ornice</t>
  </si>
  <si>
    <t xml:space="preserve">nebo lesní půdy, s naložením na dopravní prostředek a vodorovným přemístěním na hromady v místě upotřebení nebo na dočasné či trvalé skládky se složením,</t>
  </si>
  <si>
    <t xml:space="preserve">121101101R00</t>
  </si>
  <si>
    <t xml:space="preserve">...Sejmutí ornice s přemístěním do 50 m</t>
  </si>
  <si>
    <t xml:space="preserve">132201210R00</t>
  </si>
  <si>
    <t xml:space="preserve">...do 50 m3, v hornině 3, hloubení strojně </t>
  </si>
  <si>
    <t xml:space="preserve">132301210R00</t>
  </si>
  <si>
    <t xml:space="preserve">...do 50 m3, v hornině 4, hloubení strojně </t>
  </si>
  <si>
    <t xml:space="preserve">RTS 14/ I</t>
  </si>
  <si>
    <t xml:space="preserve">141 72 Řízené protlačení a vtažení trub PE v hornině 1 - 4</t>
  </si>
  <si>
    <t xml:space="preserve">horizontálně řízené vrtání, vtažení potrubí na principu rozplavování a rozrušování zeminy pomocí vysokotlaké směsi vody a bentonitu,</t>
  </si>
  <si>
    <t xml:space="preserve">141721102R00</t>
  </si>
  <si>
    <t xml:space="preserve">...průměru do 160 mm</t>
  </si>
  <si>
    <t xml:space="preserve">včetně D+M chráničky</t>
  </si>
  <si>
    <t xml:space="preserve">...příložné  pro jakoukoliv mezerovitost, hloubky do 4 m</t>
  </si>
  <si>
    <t xml:space="preserve">182 30 Rozprostření a urovnání ornice ve svahu</t>
  </si>
  <si>
    <t xml:space="preserve">s případným nutným přemístěním hromad nebo dočasných skládek na místo potřeby ze vzdálenosti do 30 m, ve svahu sklonu přes 1 : 5,</t>
  </si>
  <si>
    <t xml:space="preserve">182301133R00</t>
  </si>
  <si>
    <t xml:space="preserve">...Rozprostření ornice, svah, tl. 15-20 cm, nad 500m2</t>
  </si>
  <si>
    <t xml:space="preserve">00572472R</t>
  </si>
  <si>
    <t xml:space="preserve">Směs travní luční III. - dlouhodobá PROFI</t>
  </si>
  <si>
    <t xml:space="preserve">871241121R00</t>
  </si>
  <si>
    <t xml:space="preserve">...Montáž potrubí polyetylenového ve výkopu d 90 mm</t>
  </si>
  <si>
    <t xml:space="preserve">Zpětný ventil DN80</t>
  </si>
  <si>
    <t xml:space="preserve">28613586R</t>
  </si>
  <si>
    <t xml:space="preserve">Trubka ROBUST SUPERPIPE SDR11 125x11,4mm L12m kana</t>
  </si>
  <si>
    <t xml:space="preserve">102,17*1,02</t>
  </si>
  <si>
    <t xml:space="preserve">460 49-001 Fólie výstražná z PVC</t>
  </si>
  <si>
    <t xml:space="preserve">Vyrovnání povrchu kabelové rýhy, rozvinutí a uložení výstražné fólie z PVC do rýhy.</t>
  </si>
  <si>
    <t xml:space="preserve">460490012R00</t>
  </si>
  <si>
    <t xml:space="preserve">Fólie výstražná z PVC, šířka 33 cm</t>
  </si>
  <si>
    <t xml:space="preserve">8*8*0,15</t>
  </si>
  <si>
    <t xml:space="preserve">131 10 Hloubení nezapažených jam a zářezů</t>
  </si>
  <si>
    <t xml:space="preserve"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</si>
  <si>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 xml:space="preserve">131201110R00</t>
  </si>
  <si>
    <t xml:space="preserve">...do 50 m3, v hornině 3, hloubení strojně</t>
  </si>
  <si>
    <t xml:space="preserve">(7,06+12,56)/2*4,14+2,8</t>
  </si>
  <si>
    <t xml:space="preserve">161101103R00</t>
  </si>
  <si>
    <t xml:space="preserve">...Svislé přemístění výkopku z hor.1-4 do 6,0 m</t>
  </si>
  <si>
    <t xml:space="preserve">162201102R00</t>
  </si>
  <si>
    <t xml:space="preserve">...Vodorovné přemístění výkopku z hor.1-4 do 50 m</t>
  </si>
  <si>
    <t xml:space="preserve">162701102R00</t>
  </si>
  <si>
    <t xml:space="preserve">...Vodorovné přemístění výkopku z hor.1-4 do 7000 m</t>
  </si>
  <si>
    <t xml:space="preserve">162 20-21 Vodorovné přemístění drnu</t>
  </si>
  <si>
    <t xml:space="preserve">Vodorovné přemístění drnu na suchu, bez naložení na dopravní prostředek, avšak se složením</t>
  </si>
  <si>
    <t xml:space="preserve">162702199R00</t>
  </si>
  <si>
    <t xml:space="preserve">823-1</t>
  </si>
  <si>
    <t xml:space="preserve">167101101R00</t>
  </si>
  <si>
    <t xml:space="preserve">...Nakládání výkopku z hor.1-4 v množství do 100 m3</t>
  </si>
  <si>
    <t xml:space="preserve">43,41-32,88</t>
  </si>
  <si>
    <t xml:space="preserve">...Zásyp sypaninou se zhutněním jam, šachet, rýh nebo kolem objektů v těchto vykopávkách</t>
  </si>
  <si>
    <t xml:space="preserve">43,41-(1,8*1,8*3,14/4)*4,14</t>
  </si>
  <si>
    <t xml:space="preserve">181 30 Rozprostření ornice v rovině nebo svahu do 1 : 5 a osetí travou</t>
  </si>
  <si>
    <t xml:space="preserve">vč. urovnání ornice, naložení na skládce, vodorovným přemístěním ornice na místo rozprostření, založení trávníku osetím a dodávky travního semene.</t>
  </si>
  <si>
    <t xml:space="preserve">181300010RA0</t>
  </si>
  <si>
    <t xml:space="preserve">...při tloušťce 150 mm, dovoz ornice ze vzdálenosti 500 m</t>
  </si>
  <si>
    <t xml:space="preserve">AP-HSV</t>
  </si>
  <si>
    <t xml:space="preserve">583418064R</t>
  </si>
  <si>
    <t xml:space="preserve">Kamenivo drcené frakce  16/32 B kraj Vysočina</t>
  </si>
  <si>
    <t xml:space="preserve">8,45*1,5</t>
  </si>
  <si>
    <t xml:space="preserve">215 90 Zhutnění podloží</t>
  </si>
  <si>
    <t xml:space="preserve">z rostlé horniny tř.1 - 4 pod násypy z hornin soudržných do 92% PS a hornin nesoudržných sypkých relativní ulehlosti I(d) do 0,8</t>
  </si>
  <si>
    <t xml:space="preserve">215901101R00</t>
  </si>
  <si>
    <t xml:space="preserve">...Zhutnění podloží z hornin nesoudržných do 92% PS</t>
  </si>
  <si>
    <t xml:space="preserve">271 5 Polštáře zhutněné pod základy</t>
  </si>
  <si>
    <t xml:space="preserve">271531111R00</t>
  </si>
  <si>
    <t xml:space="preserve">Polštář základu z kameniva hr. drceného 16-63 mm</t>
  </si>
  <si>
    <t xml:space="preserve">800-2</t>
  </si>
  <si>
    <t xml:space="preserve">6,15+2,3</t>
  </si>
  <si>
    <t xml:space="preserve">273 32 Základové desky z betonu železového vodostavebního</t>
  </si>
  <si>
    <t xml:space="preserve">273326231R00</t>
  </si>
  <si>
    <t xml:space="preserve">...Zákl. desky z betonu železového vodostaveb. C25/30</t>
  </si>
  <si>
    <t xml:space="preserve">801-5</t>
  </si>
  <si>
    <t xml:space="preserve">čistící šachtice</t>
  </si>
  <si>
    <t xml:space="preserve">273 35 Bednění stěn základových desek</t>
  </si>
  <si>
    <t xml:space="preserve">svislé nebo šikmé (odkloněné) , půdorysně přímé nebo zalomené, stěn základových desek ve volných nebo zapažených jámách, rýhách, šachtách, včetně případných vzpěr,</t>
  </si>
  <si>
    <t xml:space="preserve">273351215R00</t>
  </si>
  <si>
    <t xml:space="preserve">...Bednění stěn základových desek - zřízení</t>
  </si>
  <si>
    <t xml:space="preserve">801-1</t>
  </si>
  <si>
    <t xml:space="preserve">273351216R00</t>
  </si>
  <si>
    <t xml:space="preserve">...Bednění stěn základových desek - odstranění</t>
  </si>
  <si>
    <t xml:space="preserve">Včetně očištění, vytřídění a uložení bedního materiálu.</t>
  </si>
  <si>
    <t xml:space="preserve">273 36 Výztuž základových desek</t>
  </si>
  <si>
    <t xml:space="preserve">rovných nebo s náběhy nebo hřibových nebo upnutých do žeber včetně výztuže těchto žeber,</t>
  </si>
  <si>
    <t xml:space="preserve">273 36-1 z betonářské oceli</t>
  </si>
  <si>
    <t xml:space="preserve">273361821R00</t>
  </si>
  <si>
    <t xml:space="preserve">...Výztuž základových desek z betonářské ocelí 10505</t>
  </si>
  <si>
    <t xml:space="preserve">894 42 Osazení betonových dílců pro šachty podle DIN 4034</t>
  </si>
  <si>
    <t xml:space="preserve">na kroužek,</t>
  </si>
  <si>
    <t xml:space="preserve">894423114R00</t>
  </si>
  <si>
    <t xml:space="preserve">...Osaz. bet. dílců šachet, dna, na kroužek, do 5,0 t</t>
  </si>
  <si>
    <t xml:space="preserve">894423116R00</t>
  </si>
  <si>
    <t xml:space="preserve">...Osaz. bet. dílců šachet, dna, na kroužek, do 7,0 t</t>
  </si>
  <si>
    <t xml:space="preserve">23170552R</t>
  </si>
  <si>
    <t xml:space="preserve">Těsnění elastomerové samomazné OZ DN 2000 mm</t>
  </si>
  <si>
    <t xml:space="preserve">592261020R</t>
  </si>
  <si>
    <t xml:space="preserve">deska zákrytová nádrže kruhová; pojížděná; železobeton; PNK; DN 1 500 mm</t>
  </si>
  <si>
    <t xml:space="preserve">899 10-1 včetně dodávky poklopu litinového s rámem</t>
  </si>
  <si>
    <t xml:space="preserve">899102111RT2</t>
  </si>
  <si>
    <t xml:space="preserve">...Osazení poklopu s rámem do 100 kg, včetně dodávky poklopu lit. s rámem 600 x 600</t>
  </si>
  <si>
    <t xml:space="preserve">891 Montáž vodovodních armatur na potrubí</t>
  </si>
  <si>
    <t xml:space="preserve">891261111R00</t>
  </si>
  <si>
    <t xml:space="preserve">...Montáž vodovodních šoupátek ve výkopu DN 100</t>
  </si>
  <si>
    <t xml:space="preserve">uskladňovací šachtice</t>
  </si>
  <si>
    <t xml:space="preserve">899103111R00</t>
  </si>
  <si>
    <t xml:space="preserve">...Osazení poklopu s rámem do 150 kg</t>
  </si>
  <si>
    <t xml:space="preserve">899 52 Stupadla do šachet a drobných objektů ocelplastová</t>
  </si>
  <si>
    <t xml:space="preserve">899521211R00</t>
  </si>
  <si>
    <t xml:space="preserve">...osazovaná do vynechaných otvorů</t>
  </si>
  <si>
    <t xml:space="preserve">733 13 Kompenzátory</t>
  </si>
  <si>
    <t xml:space="preserve">733 13-1 včetně dodávky materiálu</t>
  </si>
  <si>
    <t xml:space="preserve">733134155R00</t>
  </si>
  <si>
    <t xml:space="preserve">...M 10-010-540, DN 100</t>
  </si>
  <si>
    <t xml:space="preserve">800-731</t>
  </si>
  <si>
    <t xml:space="preserve">733 13-9 montáž kompenzátorů (kompenzátory ve specifikaci)</t>
  </si>
  <si>
    <t xml:space="preserve">733139125R00</t>
  </si>
  <si>
    <t xml:space="preserve">...ucpávkových, DN 100</t>
  </si>
  <si>
    <t xml:space="preserve">PC01</t>
  </si>
  <si>
    <t xml:space="preserve">Propojovací potrubí ČŠ - UŠ</t>
  </si>
  <si>
    <t xml:space="preserve">PC02</t>
  </si>
  <si>
    <t xml:space="preserve">Přechod na hadici C + bajonet</t>
  </si>
  <si>
    <t xml:space="preserve">42225046R</t>
  </si>
  <si>
    <t xml:space="preserve">Šoupátko třmen.přírubové S31-111-516 PN 16 DN 100</t>
  </si>
  <si>
    <t xml:space="preserve">55241095R</t>
  </si>
  <si>
    <t xml:space="preserve">odbočka hrdlová, dvojitá; 180 °; DN 100 mm; DN 2 = 100 mm; šedá litina</t>
  </si>
  <si>
    <t xml:space="preserve">55259983R</t>
  </si>
  <si>
    <t xml:space="preserve">koleno 90 °; PN 10; DN 100 mm; tvárná litina; přírubové; uvnitř práškový epoxid; vně práškový epoxid</t>
  </si>
  <si>
    <t xml:space="preserve">59224177R</t>
  </si>
  <si>
    <t xml:space="preserve">Prstenec vyrovnávací TBW-Q 625/100/120</t>
  </si>
  <si>
    <t xml:space="preserve">Skruž šachetní TBS-Q.1 100/100/12</t>
  </si>
  <si>
    <t xml:space="preserve">Dno šachetní přímé TBZ-Q.1 100/60 V max. 40</t>
  </si>
  <si>
    <t xml:space="preserve">PC8-1</t>
  </si>
  <si>
    <t xml:space="preserve">Lemový nákružek s přírubou DN 100</t>
  </si>
  <si>
    <t xml:space="preserve">PC8-3</t>
  </si>
  <si>
    <t xml:space="preserve">Elektrotvarovka DN 80+100</t>
  </si>
  <si>
    <t xml:space="preserve">PC8-6</t>
  </si>
  <si>
    <t xml:space="preserve">Dopojení na stávající vodovodní potrubí</t>
  </si>
  <si>
    <t xml:space="preserve">3,5*5*,015</t>
  </si>
  <si>
    <t xml:space="preserve">...Hloubení nezapaž. jam hor.3 do 50 m3, STROJNĚ</t>
  </si>
  <si>
    <t xml:space="preserve">2,5*4*2,14</t>
  </si>
  <si>
    <t xml:space="preserve">8,34</t>
  </si>
  <si>
    <t xml:space="preserve">21,4-8,34</t>
  </si>
  <si>
    <t xml:space="preserve">...Rozprostření ornice v rovině tloušťka 15 cm</t>
  </si>
  <si>
    <t xml:space="preserve">3,5*5</t>
  </si>
  <si>
    <t xml:space="preserve">1,344*1,5</t>
  </si>
  <si>
    <t xml:space="preserve">3,2*2,1</t>
  </si>
  <si>
    <t xml:space="preserve">3,2*2,1*0,2</t>
  </si>
  <si>
    <t xml:space="preserve">3,2*2,1*0,1</t>
  </si>
  <si>
    <t xml:space="preserve">(3,2+2,1)*2*0,1</t>
  </si>
  <si>
    <t xml:space="preserve">(2,6+1,5)*2/2*2</t>
  </si>
  <si>
    <t xml:space="preserve">Deska zákrytová nádrže PNO 240/130/20, 1800/625/165</t>
  </si>
  <si>
    <t xml:space="preserve">PC31</t>
  </si>
  <si>
    <t xml:space="preserve">Šachtové dno PNC 240/130/87</t>
  </si>
  <si>
    <t xml:space="preserve">PC32</t>
  </si>
  <si>
    <t xml:space="preserve">Šachtová skruž PNO 240/130/95</t>
  </si>
  <si>
    <t xml:space="preserve">...Stupadla vidlicová oceloplastová, do otvorů</t>
  </si>
  <si>
    <t xml:space="preserve">...Kompenzátor ucpávkový M 10-010-540, DN 100</t>
  </si>
  <si>
    <t xml:space="preserve">...Montáž kompenzátorů ucpávkových DN 100</t>
  </si>
  <si>
    <t xml:space="preserve">Propojovací potrubí</t>
  </si>
  <si>
    <t xml:space="preserve">422835413R</t>
  </si>
  <si>
    <t xml:space="preserve">klapka zpětná standardní; pro užitkovou nebo odpadní vodu; PN 10, 16; se šikmým sedlem; DN 100,0 mm; L = 300 mm; ovládání samočinné; pracovní teplota do 80 ° C; těleso tvárná litina</t>
  </si>
  <si>
    <t xml:space="preserve">dodávka a montáž</t>
  </si>
  <si>
    <t xml:space="preserve">55240836R</t>
  </si>
  <si>
    <t xml:space="preserve">odbočka hrdlová; 45 °; DN 125 mm; DN 2 = 100 mm; šedá litina</t>
  </si>
  <si>
    <t xml:space="preserve">Koleno přírubové Duktus Q DN100-90° EWS</t>
  </si>
  <si>
    <t xml:space="preserve">814</t>
  </si>
  <si>
    <t xml:space="preserve">Nádrže a jímky čistíren vod a ostatní pozemní nádrže, jímky, zásobníky, jámy</t>
  </si>
  <si>
    <t xml:space="preserve">814.3</t>
  </si>
  <si>
    <t xml:space="preserve">svislá nosná konstrukce monolitická betonová plošná</t>
  </si>
  <si>
    <t xml:space="preserve">104.01</t>
  </si>
  <si>
    <t xml:space="preserve">Čerpací stanice - stavební část*</t>
  </si>
  <si>
    <t xml:space="preserve">104.02</t>
  </si>
  <si>
    <t xml:space="preserve">Přípojka NN pro ČS01*</t>
  </si>
  <si>
    <t xml:space="preserve">104.03</t>
  </si>
  <si>
    <t xml:space="preserve">Oplocení ČS01*</t>
  </si>
  <si>
    <t xml:space="preserve">104.04</t>
  </si>
  <si>
    <t xml:space="preserve">Zpevněná plocha pro ČS01*</t>
  </si>
  <si>
    <t xml:space="preserve">104.05</t>
  </si>
  <si>
    <t xml:space="preserve">Havarijní přepad HP01*</t>
  </si>
  <si>
    <t xml:space="preserve">43*0,1</t>
  </si>
  <si>
    <t xml:space="preserve">131201112R00</t>
  </si>
  <si>
    <t xml:space="preserve">...do 1000 m3, v hornině 3, hloubení strojně</t>
  </si>
  <si>
    <t xml:space="preserve">19,62*5,55</t>
  </si>
  <si>
    <t xml:space="preserve">...z horniny 1 až 4, na vzdálenost přes 2 500  do 3 000 m</t>
  </si>
  <si>
    <t xml:space="preserve">108,891-23,04</t>
  </si>
  <si>
    <t xml:space="preserve">181 20 Úprava pláně v násypech</t>
  </si>
  <si>
    <t xml:space="preserve">vyrovnání výškových rozdílů, plochy vodorovné a plochy do sklonu 1 : 5,</t>
  </si>
  <si>
    <t xml:space="preserve">181201102R00</t>
  </si>
  <si>
    <t xml:space="preserve">...Úprava pláně v násypech v hor. 1-4, se zhutněním</t>
  </si>
  <si>
    <t xml:space="preserve">PC03</t>
  </si>
  <si>
    <t xml:space="preserve">Kamenivo drcené frakce  16/32 B </t>
  </si>
  <si>
    <t xml:space="preserve">2,51*1,5</t>
  </si>
  <si>
    <t xml:space="preserve">273 31 Beton základových desek prostý</t>
  </si>
  <si>
    <t xml:space="preserve">273 31-3 prostý</t>
  </si>
  <si>
    <t xml:space="preserve">273313611R00</t>
  </si>
  <si>
    <t xml:space="preserve">...Beton základových desek prostý C 16/20</t>
  </si>
  <si>
    <t xml:space="preserve">12,57*0,15</t>
  </si>
  <si>
    <t xml:space="preserve">23170554R</t>
  </si>
  <si>
    <t xml:space="preserve">profil těsnicí elastomerní; pro nádrže betonové; tvar kruh; d = 2 500,0 mm</t>
  </si>
  <si>
    <t xml:space="preserve">592261102R</t>
  </si>
  <si>
    <t xml:space="preserve">skruž železobetonová PNK; užitný objem 7,363 m3; DN = 2 500,0 mm; h = 1 500,0 mm; s = 150,00 mm; pojížděná</t>
  </si>
  <si>
    <t xml:space="preserve">592261110R</t>
  </si>
  <si>
    <t xml:space="preserve">dno nádrže kruhové; železobeton; PNK; užitný objem 7,363 m3; DN 2 500 mm; h = 1 500,0 mm; f = 150 mm; pojížděné</t>
  </si>
  <si>
    <t xml:space="preserve">59226123R</t>
  </si>
  <si>
    <t xml:space="preserve">deska zákrytová nádrže kruhová; pojížděná; železobeton; PNK; DN 2 500 mm; h = 200,0 mm; otvor kruhový 2x; d = 625 mm</t>
  </si>
  <si>
    <t xml:space="preserve">Atypické otvory dle výkresové dokumentace</t>
  </si>
  <si>
    <t xml:space="preserve">400000001PC0</t>
  </si>
  <si>
    <t xml:space="preserve">Dno nádrže pro systém Self-clean, vč osazení a dobetonování</t>
  </si>
  <si>
    <t xml:space="preserve">899102111R00</t>
  </si>
  <si>
    <t xml:space="preserve">...o hmotnost jednotlivě přes 50  do 100 kg</t>
  </si>
  <si>
    <t xml:space="preserve">Osazení prostupového těsnění pro PP SN10 DN250, včetně jádrového vrtání prostupu</t>
  </si>
  <si>
    <t xml:space="preserve">Osazení prostupového těsnění pro PE100 90x8,2; včetně jádrového vrtání prostupu</t>
  </si>
  <si>
    <t xml:space="preserve">800000003PC0</t>
  </si>
  <si>
    <t xml:space="preserve">Osazení průchodky elektro D90, včetně jádrového vrtání prostupu</t>
  </si>
  <si>
    <t xml:space="preserve">899000001PC0</t>
  </si>
  <si>
    <t xml:space="preserve">Litinový poklop s rámem 700x700mm</t>
  </si>
  <si>
    <t xml:space="preserve">899000002PC0</t>
  </si>
  <si>
    <t xml:space="preserve">Litinový poklop s rámem 600x900mm</t>
  </si>
  <si>
    <t xml:space="preserve">767000001PC0</t>
  </si>
  <si>
    <t xml:space="preserve">D+M Nerezový žebří, 13x290mm, šířka 520, celková výška 3,95m, vč. kotvení a výsuvných madel</t>
  </si>
  <si>
    <t xml:space="preserve">767000002PC0</t>
  </si>
  <si>
    <t xml:space="preserve">D+M ocelové příložky dna, vč. kotvení chemickou kotvou</t>
  </si>
  <si>
    <t xml:space="preserve">Výstražná fólie š=30 cm</t>
  </si>
  <si>
    <t xml:space="preserve">48</t>
  </si>
  <si>
    <t xml:space="preserve">PC04</t>
  </si>
  <si>
    <t xml:space="preserve">Pásek FeZn 30/4</t>
  </si>
  <si>
    <t xml:space="preserve">PC05</t>
  </si>
  <si>
    <t xml:space="preserve">Svorka univerzální</t>
  </si>
  <si>
    <t xml:space="preserve">PC06</t>
  </si>
  <si>
    <t xml:space="preserve">Trubka podélně dělená kabelová DN63</t>
  </si>
  <si>
    <t xml:space="preserve">PC07</t>
  </si>
  <si>
    <t xml:space="preserve">Teréní úpravy</t>
  </si>
  <si>
    <t xml:space="preserve">PC16</t>
  </si>
  <si>
    <t xml:space="preserve">Nespecifikovatelé položky</t>
  </si>
  <si>
    <t xml:space="preserve">PC10</t>
  </si>
  <si>
    <t xml:space="preserve">Přípojková stožárová skříňka SP100</t>
  </si>
  <si>
    <t xml:space="preserve">PC11</t>
  </si>
  <si>
    <t xml:space="preserve">Elektroměrový rozvaděč EP112,In= 80A,16A/3/B, E-ON</t>
  </si>
  <si>
    <t xml:space="preserve">PC12</t>
  </si>
  <si>
    <t xml:space="preserve">Ochranná trubka pro prostup kabelů do rozvaděče RE,  a RH, v=do1,5m, DN60</t>
  </si>
  <si>
    <t xml:space="preserve">220 89 Regulace a zkoušení zabezpečovacího zařízení</t>
  </si>
  <si>
    <t xml:space="preserve">220890202R00</t>
  </si>
  <si>
    <t xml:space="preserve">Revize</t>
  </si>
  <si>
    <t xml:space="preserve">M22</t>
  </si>
  <si>
    <t xml:space="preserve">PC14</t>
  </si>
  <si>
    <t xml:space="preserve">Kabel CYKY-J 4x10</t>
  </si>
  <si>
    <t xml:space="preserve">PC15</t>
  </si>
  <si>
    <t xml:space="preserve">kabel CYKY-J 5*4</t>
  </si>
  <si>
    <t xml:space="preserve">SE01-77</t>
  </si>
  <si>
    <t xml:space="preserve">Podružný materiál</t>
  </si>
  <si>
    <t xml:space="preserve">460 20-01 Hloubení kabelové rýhy šířky 35 cm</t>
  </si>
  <si>
    <t xml:space="preserve">460200163R00</t>
  </si>
  <si>
    <t xml:space="preserve">Výkop kabelové rýhy 35/80 cm  hor.3</t>
  </si>
  <si>
    <t xml:space="preserve">460 20-12 Hloubení kabelové rýhy šířky 110 cm</t>
  </si>
  <si>
    <t xml:space="preserve">460201213R00</t>
  </si>
  <si>
    <t xml:space="preserve">Výkop kabelové rýhy 110/50 cm hor.3</t>
  </si>
  <si>
    <t xml:space="preserve">460 42-002 Zřízení nebo rekonstrukce kabelového lože z písku</t>
  </si>
  <si>
    <t xml:space="preserve">Zřízení nebo rekonstrukce kabelového lože z kopaného písku bez zakrytí</t>
  </si>
  <si>
    <t xml:space="preserve">Dodání kopaného písku, přísun písku do rýhy, pokrytí dna rýhy souvislou urovnanou vrstvou písku tloušťky 5 nebo 10 cm nad kabelem.</t>
  </si>
  <si>
    <t xml:space="preserve">460420022R00</t>
  </si>
  <si>
    <t xml:space="preserve">Zřízení kabelového lože v rýze š. do 65 cm z písku</t>
  </si>
  <si>
    <t xml:space="preserve">460 57 Ruční zához kabelové rýhy se zhutněním</t>
  </si>
  <si>
    <t xml:space="preserve">460570163R00</t>
  </si>
  <si>
    <t xml:space="preserve">Zához rýhy 35/80 cm, hornina třídy 3, se zhutněním</t>
  </si>
  <si>
    <t xml:space="preserve">460570313R00</t>
  </si>
  <si>
    <t xml:space="preserve">Zához rýhy 50/130 cm, hornina tř. 3, se zhutněním</t>
  </si>
  <si>
    <t xml:space="preserve">139 6 Ruční výkop jam, rýh a šachet</t>
  </si>
  <si>
    <t xml:space="preserve">s přehozením na vzdálenost do 5 m nebo s naložením na ruční dopravní prostředek</t>
  </si>
  <si>
    <t xml:space="preserve">139601102R00</t>
  </si>
  <si>
    <t xml:space="preserve">...Ruční výkop jam, rýh a šachet v hornině tř. 3</t>
  </si>
  <si>
    <t xml:space="preserve">199 Poplatky za skládku</t>
  </si>
  <si>
    <t xml:space="preserve">199000002R00</t>
  </si>
  <si>
    <t xml:space="preserve">...horniny 1- 4</t>
  </si>
  <si>
    <t xml:space="preserve">271571112R00</t>
  </si>
  <si>
    <t xml:space="preserve">Polštář základu ze štěrkopísku netříděného</t>
  </si>
  <si>
    <t xml:space="preserve">275 26 Osazování bloků základových patek</t>
  </si>
  <si>
    <t xml:space="preserve">z betonu prostého nebo železového na maltu MC-25,</t>
  </si>
  <si>
    <t xml:space="preserve">275261111R00</t>
  </si>
  <si>
    <t xml:space="preserve">...objemu do 0,10m3</t>
  </si>
  <si>
    <t xml:space="preserve">59232502R</t>
  </si>
  <si>
    <t xml:space="preserve">patka základová plotová beton; l = 300,0 mm; š = 300 mm; h = 300,0 mm</t>
  </si>
  <si>
    <t xml:space="preserve">338 17 Osazování sloupků a vzpěr plotových ocelových</t>
  </si>
  <si>
    <t xml:space="preserve">trubkových nebo profilovaných</t>
  </si>
  <si>
    <t xml:space="preserve">338171122R00</t>
  </si>
  <si>
    <t xml:space="preserve">...výšky do 2,60 m, se zabetonováním do 0,5 m3 do předem připravených jamek betonem C 25/30</t>
  </si>
  <si>
    <t xml:space="preserve">348 12 Osazování desek plotových železobetonových</t>
  </si>
  <si>
    <t xml:space="preserve">prefabrikovaných do drážek předem osazených sloupků na jakoukoliv cementovou maltu se zatřením ložných a styčných spár</t>
  </si>
  <si>
    <t xml:space="preserve">348121121R00</t>
  </si>
  <si>
    <t xml:space="preserve">...při rozměru desek 300x50x2000 mm</t>
  </si>
  <si>
    <t xml:space="preserve">55342366R</t>
  </si>
  <si>
    <t xml:space="preserve">Sloupek plotový EURO 1 ZN 2300 mm+3 obj</t>
  </si>
  <si>
    <t xml:space="preserve">59233175R</t>
  </si>
  <si>
    <t xml:space="preserve">deska plotová podhrabová; betonová; l = 2 500 mm; tl = 50 mm; h = 300 mm</t>
  </si>
  <si>
    <t xml:space="preserve">31171656.AR</t>
  </si>
  <si>
    <t xml:space="preserve">napínák typ galv.pokoveno; ocelový; rozměr kotvy M6x70 mm; zdvih 38 mm</t>
  </si>
  <si>
    <t xml:space="preserve">31327502R</t>
  </si>
  <si>
    <t xml:space="preserve">pletivo drátěné 4-hranné; výška 1,50 m; velikost ok 50 mm; d drátu 2,20 mm; povrch. úprava plast na pozink.drátu; barva zelená</t>
  </si>
  <si>
    <t xml:space="preserve">31478110R</t>
  </si>
  <si>
    <t xml:space="preserve">drát ostnatý povrch PVC Fluidex zelený; balení po 100 m</t>
  </si>
  <si>
    <t xml:space="preserve">31478152R</t>
  </si>
  <si>
    <t xml:space="preserve">drát napínací pr. 2,40 mm; povrch. úprava PVC; balení 100m</t>
  </si>
  <si>
    <t xml:space="preserve">55346444R</t>
  </si>
  <si>
    <t xml:space="preserve">sloupek plotový</t>
  </si>
  <si>
    <t xml:space="preserve">55346463R</t>
  </si>
  <si>
    <t xml:space="preserve">R01</t>
  </si>
  <si>
    <t xml:space="preserve">Spona PVC</t>
  </si>
  <si>
    <t xml:space="preserve">R02</t>
  </si>
  <si>
    <t xml:space="preserve">Objímka pro upevnění vzpěra-sloupek</t>
  </si>
  <si>
    <t xml:space="preserve">R03</t>
  </si>
  <si>
    <t xml:space="preserve">Držák podhrabové desky</t>
  </si>
  <si>
    <t xml:space="preserve">pár</t>
  </si>
  <si>
    <t xml:space="preserve">R04</t>
  </si>
  <si>
    <t xml:space="preserve">Držák vzpěry k podhrabové desce</t>
  </si>
  <si>
    <t xml:space="preserve">998 76-7 Přesun hmot pro kovové stavební doplňk. konstrukce</t>
  </si>
  <si>
    <t xml:space="preserve">50 m vodorovně</t>
  </si>
  <si>
    <t xml:space="preserve">998767101R00</t>
  </si>
  <si>
    <t xml:space="preserve">...Přesun hmot pro zámečnické konstr., výšky do 6 m</t>
  </si>
  <si>
    <t xml:space="preserve">800-767</t>
  </si>
  <si>
    <t xml:space="preserve">767 91 Montáž oplocení</t>
  </si>
  <si>
    <t xml:space="preserve">767 91-1 z pletiva</t>
  </si>
  <si>
    <t xml:space="preserve">767911120R00</t>
  </si>
  <si>
    <t xml:space="preserve">...strojového, o výšce do 1,6 m</t>
  </si>
  <si>
    <t xml:space="preserve">767912110R00</t>
  </si>
  <si>
    <t xml:space="preserve">...ostnatého drátu, ve výšce do 2 m</t>
  </si>
  <si>
    <t xml:space="preserve">767 92 Montáž vrat a vrátek k oplocení</t>
  </si>
  <si>
    <t xml:space="preserve">767920210R00</t>
  </si>
  <si>
    <t xml:space="preserve">...osazovaných na sloupky ocelové, o ploše jednotlivě do 2 m2</t>
  </si>
  <si>
    <t xml:space="preserve">Montáž vzpěry+objímky+držáku</t>
  </si>
  <si>
    <t xml:space="preserve">Montáž držáku podhrab desky</t>
  </si>
  <si>
    <t xml:space="preserve">767001001PC0</t>
  </si>
  <si>
    <t xml:space="preserve">Branka jednokřídlá pozinkovaná, šířka 1 m, výška 1,6m</t>
  </si>
  <si>
    <t xml:space="preserve">564 8 Podklad ze štěrkodrti s rozprostřením a zhutněním</t>
  </si>
  <si>
    <t xml:space="preserve">564801112R00</t>
  </si>
  <si>
    <t xml:space="preserve">...Podklad ze štěrkodrti po zhutnění tloušťky 4 cm</t>
  </si>
  <si>
    <t xml:space="preserve">564871111R00</t>
  </si>
  <si>
    <t xml:space="preserve">...Podklad ze štěrkodrti po zhutnění tloušťky 25 cm</t>
  </si>
  <si>
    <t xml:space="preserve">596 21-5 Kladení zámkové dlažby do drtě</t>
  </si>
  <si>
    <t xml:space="preserve">s provedením lože z kameniva drceného, s vyplněním spár, s dvojitým hutněním a se smetením přebytečného materiálu na krajnici. S dodáním hmot pro lože a výplň spár.</t>
  </si>
  <si>
    <t xml:space="preserve">596215021R00</t>
  </si>
  <si>
    <t xml:space="preserve">...Kladení zámkové dlažby tl. 6 cm do drtě tl. 4 cm</t>
  </si>
  <si>
    <t xml:space="preserve">59245025R</t>
  </si>
  <si>
    <t xml:space="preserve">dlažba betonová zámková, dvouvrstvá; kost; l = 200 mm; š = 165 mm; tl. 60,0 mm; písková</t>
  </si>
  <si>
    <t xml:space="preserve">998 22-3 Přesun hmot pozemních komunikací, kryt dlážděný</t>
  </si>
  <si>
    <t xml:space="preserve">vodorovně do 200 m</t>
  </si>
  <si>
    <t xml:space="preserve">998223011R00</t>
  </si>
  <si>
    <t xml:space="preserve">...Přesun hmot, pozemní komunikace, kryt dlážděný</t>
  </si>
  <si>
    <t xml:space="preserve">2775</t>
  </si>
  <si>
    <t xml:space="preserve">PC89.02</t>
  </si>
  <si>
    <t xml:space="preserve">Výustní objekt</t>
  </si>
  <si>
    <t xml:space="preserve">201.01-05</t>
  </si>
  <si>
    <t xml:space="preserve">Vodovodní řady 1, 2, 2-1, 2-2, O*</t>
  </si>
  <si>
    <t xml:space="preserve">...Hloubení rýh š.do 200 cm hor.4 do 1000 m3, STROJNĚ</t>
  </si>
  <si>
    <t xml:space="preserve">161101152R00</t>
  </si>
  <si>
    <t xml:space="preserve">...Svislé přemístění výkopku z hor.5-7 do 4,0 m</t>
  </si>
  <si>
    <t xml:space="preserve">přesun materiálu pro zpětný zásyp</t>
  </si>
  <si>
    <t xml:space="preserve">uložení materiálu na skládku</t>
  </si>
  <si>
    <t xml:space="preserve">141000001PC0</t>
  </si>
  <si>
    <t xml:space="preserve">Řízené protlačení a vtažení lit.potr DN80</t>
  </si>
  <si>
    <t xml:space="preserve">včetně startovacích a cílových jam</t>
  </si>
  <si>
    <t xml:space="preserve">Vodorovné přemístění výkopku z hor.1-4 do 3000 m, dovoz pro zpětný zásyp</t>
  </si>
  <si>
    <t xml:space="preserve">452 31 Podkladní a zajišťovací konstrukce z betonu</t>
  </si>
  <si>
    <t xml:space="preserve">z cementu portlandského nebo struskoportlandského, v otevřeném výkopu,</t>
  </si>
  <si>
    <t xml:space="preserve">452311111R00</t>
  </si>
  <si>
    <t xml:space="preserve">...Desky podkladní pod potrubí z betonu C -/7,5</t>
  </si>
  <si>
    <t xml:space="preserve">851 6 Montáž potrubí z tvárné litiny s pružným spojem</t>
  </si>
  <si>
    <t xml:space="preserve">z trub tlakových hrdlových, v otevřeném výkopu,</t>
  </si>
  <si>
    <t xml:space="preserve">851 61 s pružným spojem</t>
  </si>
  <si>
    <t xml:space="preserve">851601101R00</t>
  </si>
  <si>
    <t xml:space="preserve">...DN 80 mm</t>
  </si>
  <si>
    <t xml:space="preserve">891241111R00</t>
  </si>
  <si>
    <t xml:space="preserve">...Montáž vodovodních šoupátek ve výkopu DN 80</t>
  </si>
  <si>
    <t xml:space="preserve">891247111R00</t>
  </si>
  <si>
    <t xml:space="preserve">...Montáž hydrantů podzemních DN 80</t>
  </si>
  <si>
    <t xml:space="preserve">892 3 Proplach a desinfekce vodovodního potrubí</t>
  </si>
  <si>
    <t xml:space="preserve">napuštění a vypuštění vody, dodání vody a desinfekčního prostředku, náklady na bakteriologický rozbor vody,</t>
  </si>
  <si>
    <t xml:space="preserve">892273111R00</t>
  </si>
  <si>
    <t xml:space="preserve">...Desinfekce vodovodního potrubí DN 125</t>
  </si>
  <si>
    <t xml:space="preserve">899 40 Osazení poklopů litinových</t>
  </si>
  <si>
    <t xml:space="preserve">včetně podezdění</t>
  </si>
  <si>
    <t xml:space="preserve">899401112R00</t>
  </si>
  <si>
    <t xml:space="preserve">...Osazení poklopů litinových šoupátkových</t>
  </si>
  <si>
    <t xml:space="preserve">899401113R00</t>
  </si>
  <si>
    <t xml:space="preserve">...Osazení poklopů litinových hydrantových</t>
  </si>
  <si>
    <t xml:space="preserve">899 71 Orientační tabulky na vodovodních a kanalizačních řadech</t>
  </si>
  <si>
    <t xml:space="preserve">899713111R00</t>
  </si>
  <si>
    <t xml:space="preserve">...Orientační tabulky na sloupku ocelovém, betonovém</t>
  </si>
  <si>
    <t xml:space="preserve">Včetně dodání a připevnění tabulky a osazení sloupků.</t>
  </si>
  <si>
    <t xml:space="preserve">721 26 Koncové klapky</t>
  </si>
  <si>
    <t xml:space="preserve">721263003R00</t>
  </si>
  <si>
    <t xml:space="preserve">...D 110 mm, Koncová klapka (žabí) s klapkou z nerezové oceli, mat.ABS </t>
  </si>
  <si>
    <t xml:space="preserve">800-721</t>
  </si>
  <si>
    <t xml:space="preserve">277627T10</t>
  </si>
  <si>
    <t xml:space="preserve">Mtž elektrotvar na PE potr DN 100</t>
  </si>
  <si>
    <t xml:space="preserve">Lemový nákružek s přírubou DN80</t>
  </si>
  <si>
    <t xml:space="preserve">Elektrotvarovka DN 80-100 - spojka</t>
  </si>
  <si>
    <t xml:space="preserve">800000004PC0</t>
  </si>
  <si>
    <t xml:space="preserve">ZS teleskopická pro Š DN80-100</t>
  </si>
  <si>
    <t xml:space="preserve">800000006PC0</t>
  </si>
  <si>
    <t xml:space="preserve">800000009PC0</t>
  </si>
  <si>
    <t xml:space="preserve">Propojení PE - litina, P</t>
  </si>
  <si>
    <t xml:space="preserve">800000010PC0</t>
  </si>
  <si>
    <t xml:space="preserve">Plastový Tkus 80/80</t>
  </si>
  <si>
    <t xml:space="preserve">800000011PC0</t>
  </si>
  <si>
    <t xml:space="preserve">Litinový Tkus 80/80</t>
  </si>
  <si>
    <t xml:space="preserve">800000012PC0</t>
  </si>
  <si>
    <t xml:space="preserve">Litinový oblouk 30 Dn80</t>
  </si>
  <si>
    <t xml:space="preserve">800000013PC0</t>
  </si>
  <si>
    <t xml:space="preserve">Plastové koleno 90 DN80</t>
  </si>
  <si>
    <t xml:space="preserve">800000014PC0</t>
  </si>
  <si>
    <t xml:space="preserve">Plastové koleno 60 DN80</t>
  </si>
  <si>
    <t xml:space="preserve">800000015PC0</t>
  </si>
  <si>
    <t xml:space="preserve">Plastové koleno 45 DN80</t>
  </si>
  <si>
    <t xml:space="preserve">28613765R</t>
  </si>
  <si>
    <t xml:space="preserve">Trubka tlaková PE HD (PE100) d 90 x 5,4 mm PN 10</t>
  </si>
  <si>
    <t xml:space="preserve">768,47*1,02</t>
  </si>
  <si>
    <t xml:space="preserve">28653326.AR</t>
  </si>
  <si>
    <t xml:space="preserve">Koleno 90° elektrosvařovací ELGEF Plus d 90 mm</t>
  </si>
  <si>
    <t xml:space="preserve">40445960R</t>
  </si>
  <si>
    <t xml:space="preserve">Sloupek Fe 60/3 s povrchovou úpravou</t>
  </si>
  <si>
    <t xml:space="preserve">RTS 13/ II</t>
  </si>
  <si>
    <t xml:space="preserve">42200700R</t>
  </si>
  <si>
    <t xml:space="preserve">Poklop šoupátkový nadzemní ze šedé litiny 18 kg</t>
  </si>
  <si>
    <t xml:space="preserve">42200720R</t>
  </si>
  <si>
    <t xml:space="preserve">Poklop hydrantový pod/nadzemní ze šedé litiny</t>
  </si>
  <si>
    <t xml:space="preserve">42225045R</t>
  </si>
  <si>
    <t xml:space="preserve">Šoupátko třmen.přírubové S31-111-516 PN 16 DN 80</t>
  </si>
  <si>
    <t xml:space="preserve">42273601R</t>
  </si>
  <si>
    <t xml:space="preserve">Hydrant podzemní PN 16 DN 80 krycí hloubka 1250</t>
  </si>
  <si>
    <t xml:space="preserve">55251100R</t>
  </si>
  <si>
    <t xml:space="preserve">trouba litinová vodovodní; tvárná litina; hrdlová; DN 80,0 mm; l = 6000,0 mm; spoj běžný pružný násuvný; PFA 85 bar; uvnitř VCM; vně zinkový povlak 200 g/m2, krycí vrstva epoxi</t>
  </si>
  <si>
    <t xml:space="preserve">161,39*1,02</t>
  </si>
  <si>
    <t xml:space="preserve">5526009702R</t>
  </si>
  <si>
    <t xml:space="preserve">Koleno přír.s patkou Duktus N DN80mm</t>
  </si>
  <si>
    <t xml:space="preserve">277631T10</t>
  </si>
  <si>
    <t xml:space="preserve">202.01</t>
  </si>
  <si>
    <t xml:space="preserve">Přípojky vodovodu*</t>
  </si>
  <si>
    <t xml:space="preserve">113107142R00</t>
  </si>
  <si>
    <t xml:space="preserve">...Odstranění podkladu pl.do 200 m2, živice tl. 10 cm</t>
  </si>
  <si>
    <t xml:space="preserve">871161121R00</t>
  </si>
  <si>
    <t xml:space="preserve">...Montáž trubek polyetylenových ve výkopu d 32 mm</t>
  </si>
  <si>
    <t xml:space="preserve">879 Příplatky</t>
  </si>
  <si>
    <t xml:space="preserve">879172199R00</t>
  </si>
  <si>
    <t xml:space="preserve">...Příplatek za montáž vodovodních přípojek DN 32-80</t>
  </si>
  <si>
    <t xml:space="preserve">891173111R00</t>
  </si>
  <si>
    <t xml:space="preserve">...Montáž ventilů hlavních pro přípojky DN 32</t>
  </si>
  <si>
    <t xml:space="preserve">891249111R00</t>
  </si>
  <si>
    <t xml:space="preserve">...Montáž navrtávacích pasů DN 80</t>
  </si>
  <si>
    <t xml:space="preserve">892271111R00</t>
  </si>
  <si>
    <t xml:space="preserve">...Tlaková zkouška vodovodního potrubí DN 125</t>
  </si>
  <si>
    <t xml:space="preserve">899401111R00</t>
  </si>
  <si>
    <t xml:space="preserve">...Osazení poklopů litinových ventilových</t>
  </si>
  <si>
    <t xml:space="preserve">877161121U00</t>
  </si>
  <si>
    <t xml:space="preserve">MTŽ eltv výkop tr PE sv DN 32</t>
  </si>
  <si>
    <t xml:space="preserve">28613780R</t>
  </si>
  <si>
    <t xml:space="preserve">Trubka tlaková PE HD (PE100) d 32 x 3,0 mm PN 16</t>
  </si>
  <si>
    <t xml:space="preserve">42273320R</t>
  </si>
  <si>
    <t xml:space="preserve">pas navrtávací 3500 DN 100 - 1" závitový</t>
  </si>
  <si>
    <t xml:space="preserve">42291402R</t>
  </si>
  <si>
    <t xml:space="preserve">Poklop litinový Y 4510 - ventilový</t>
  </si>
  <si>
    <t xml:space="preserve">RTS 11/ I</t>
  </si>
  <si>
    <t xml:space="preserve">815</t>
  </si>
  <si>
    <t xml:space="preserve">Objekty pozemní zvláštní</t>
  </si>
  <si>
    <t xml:space="preserve">815.3</t>
  </si>
  <si>
    <t xml:space="preserve">301.01</t>
  </si>
  <si>
    <t xml:space="preserve">Opěrná zeď OZ-01 - 04*</t>
  </si>
  <si>
    <t xml:space="preserve">122 10 Odkopávky a  prokopávky nezapažené</t>
  </si>
  <si>
    <t xml:space="preserve">s přehozením výkopku na vzdálenost do 3 m nebo s naložením na dopravní prostředek,</t>
  </si>
  <si>
    <t xml:space="preserve">122 10-3 v hornině 3</t>
  </si>
  <si>
    <t xml:space="preserve">122201102R00</t>
  </si>
  <si>
    <t xml:space="preserve">...Odkopávky nezapažené v hor. 3 do 1000 m3</t>
  </si>
  <si>
    <t xml:space="preserve">270*2*1,4*0,2</t>
  </si>
  <si>
    <t xml:space="preserve">122 10-4 v hornině 4</t>
  </si>
  <si>
    <t xml:space="preserve">122301102R00</t>
  </si>
  <si>
    <t xml:space="preserve">...přes 100 do 1 000 m3</t>
  </si>
  <si>
    <t xml:space="preserve">122 10-5 v hornině 5</t>
  </si>
  <si>
    <t xml:space="preserve">122401102R00</t>
  </si>
  <si>
    <t xml:space="preserve">122 10-6 v hornině 6</t>
  </si>
  <si>
    <t xml:space="preserve">122501102R00</t>
  </si>
  <si>
    <t xml:space="preserve">...z horniny 5 až 7, na vzdálenost přes 2 500  do 3 000 m</t>
  </si>
  <si>
    <t xml:space="preserve">270*1,4*1</t>
  </si>
  <si>
    <t xml:space="preserve">756-378</t>
  </si>
  <si>
    <t xml:space="preserve">z hor.1-4 do 3000 m</t>
  </si>
  <si>
    <t xml:space="preserve">přesun pro zpětný zásyp</t>
  </si>
  <si>
    <t xml:space="preserve">270*(1,15+02+02)</t>
  </si>
  <si>
    <t xml:space="preserve">271531111RL4</t>
  </si>
  <si>
    <t xml:space="preserve">270*1,15*0,2</t>
  </si>
  <si>
    <t xml:space="preserve">200000001PC0</t>
  </si>
  <si>
    <t xml:space="preserve">D+M žlabovky TBM-Q 30-300</t>
  </si>
  <si>
    <t xml:space="preserve">270/0,3</t>
  </si>
  <si>
    <t xml:space="preserve">200000002PC0</t>
  </si>
  <si>
    <t xml:space="preserve">D+M žb věnce</t>
  </si>
  <si>
    <t xml:space="preserve">bm</t>
  </si>
  <si>
    <t xml:space="preserve">Beton C30/37-XC4-XF4, věnec kotvit vlepením výztuže R10 v ose prefabrikátů á 250mm,</t>
  </si>
  <si>
    <t xml:space="preserve">tuto kotevní výztuž vlepit do prefabrikátu tmelem HIT-RE 500, vrty do hl.  120mm,</t>
  </si>
  <si>
    <t xml:space="preserve">zahnout do osy věnce, délka zahnutí 300mm.</t>
  </si>
  <si>
    <t xml:space="preserve">Včetně bednění</t>
  </si>
  <si>
    <t xml:space="preserve">300000001PC0</t>
  </si>
  <si>
    <t xml:space="preserve">Těsnění spar prefabrikátů</t>
  </si>
  <si>
    <t xml:space="preserve">270*1,8</t>
  </si>
  <si>
    <t xml:space="preserve">300000002PC0</t>
  </si>
  <si>
    <t xml:space="preserve">D+M Prefabrikát TZX 99/80/180</t>
  </si>
  <si>
    <t xml:space="preserve">998 15-21 Zdi a valy</t>
  </si>
  <si>
    <t xml:space="preserve">Přesun hmot</t>
  </si>
  <si>
    <t xml:space="preserve">pro zdi a valy samostatné (815 4)</t>
  </si>
  <si>
    <t xml:space="preserve">Příplatek za zvětšený přesun přes vymezenou největší dopravní vzdálenost</t>
  </si>
  <si>
    <t xml:space="preserve">998152111R00</t>
  </si>
  <si>
    <t xml:space="preserve">Přesun hmot, zdi a valy samostatné z dílců do 20 m</t>
  </si>
  <si>
    <t xml:space="preserve">801-2</t>
  </si>
  <si>
    <t xml:space="preserve">338171112R00</t>
  </si>
  <si>
    <t xml:space="preserve">...Osazení sloupků plot.ocelových do 2 m,zabet.C25/30</t>
  </si>
  <si>
    <t xml:space="preserve">277641T10</t>
  </si>
  <si>
    <t xml:space="preserve">Poplastov napínací dráty</t>
  </si>
  <si>
    <t xml:space="preserve">270*3</t>
  </si>
  <si>
    <t xml:space="preserve">300000004PC0</t>
  </si>
  <si>
    <t xml:space="preserve">Pletivo poplastované, včetně příslušenství</t>
  </si>
  <si>
    <t xml:space="preserve">300000005PC0</t>
  </si>
  <si>
    <t xml:space="preserve">D+M Branka vstupní š. 90 cm, v 160 cm</t>
  </si>
  <si>
    <t xml:space="preserve">900000001PC0</t>
  </si>
  <si>
    <t xml:space="preserve">900000002PC0</t>
  </si>
  <si>
    <t xml:space="preserve">822</t>
  </si>
  <si>
    <t xml:space="preserve">Komunikace pozemní a letiště</t>
  </si>
  <si>
    <t xml:space="preserve">822.7</t>
  </si>
  <si>
    <t xml:space="preserve">kryt (materiál konstrukce krytu) z kameniva obalovaného živicí</t>
  </si>
  <si>
    <t xml:space="preserve">302.01-02</t>
  </si>
  <si>
    <t xml:space="preserve">Oprava povrchů komunikací*</t>
  </si>
  <si>
    <t xml:space="preserve">5128</t>
  </si>
  <si>
    <t xml:space="preserve">113108310R00</t>
  </si>
  <si>
    <t xml:space="preserve">...živičných, v ploše jednotlivě do 50 m2, tloušťka vrstvy 100 mm</t>
  </si>
  <si>
    <t xml:space="preserve">162701105R14</t>
  </si>
  <si>
    <t xml:space="preserve">...z horniny 1 až 4, na vzdálenost přes 9 000  do 10 000 m</t>
  </si>
  <si>
    <t xml:space="preserve">2292,11*0,3</t>
  </si>
  <si>
    <t xml:space="preserve">171201201R01</t>
  </si>
  <si>
    <t xml:space="preserve">Uložení sypaniny na skl.-sypanina</t>
  </si>
  <si>
    <t xml:space="preserve">5128*0,4</t>
  </si>
  <si>
    <t xml:space="preserve">564 2.-11 Podklad nebo podsyp ze štěrkopísku</t>
  </si>
  <si>
    <t xml:space="preserve">s rozprostřením, vlhčením a zhutněním</t>
  </si>
  <si>
    <t xml:space="preserve">564251111R00</t>
  </si>
  <si>
    <t xml:space="preserve">...Podklad ze štěrkopísku po zhutnění tloušťky 15 cm</t>
  </si>
  <si>
    <t xml:space="preserve">573 2 Postřik živičný spojovací bez posypu kamenivem</t>
  </si>
  <si>
    <t xml:space="preserve">573231111R00</t>
  </si>
  <si>
    <t xml:space="preserve">...Postřik živičný spojovací z emulze 0,5-0,7 kg/m2</t>
  </si>
  <si>
    <t xml:space="preserve">5128*2</t>
  </si>
  <si>
    <t xml:space="preserve">577 13 Beton asfaltový s rozprostřením a zhutněním</t>
  </si>
  <si>
    <t xml:space="preserve">577142212R00</t>
  </si>
  <si>
    <t xml:space="preserve">...v pruhu šířky přes 3 m, ACO 8 nebo ACO 11 nebo ACO 16, tloušťky 50 mm, plochy přes 1000 m2</t>
  </si>
  <si>
    <t xml:space="preserve">577162114R00</t>
  </si>
  <si>
    <t xml:space="preserve">...v pruhu šířky přes 3 m, ACO 16+, tloušťky 70 mm, plochy přes 1000 m2</t>
  </si>
  <si>
    <t xml:space="preserve">Oprava vodovrovného značení</t>
  </si>
  <si>
    <t xml:space="preserve">Konečná úprava okolního terénu s navázáním na komunikaci</t>
  </si>
  <si>
    <t xml:space="preserve">569 zpevnění krajnic</t>
  </si>
  <si>
    <t xml:space="preserve">56963    OA0</t>
  </si>
  <si>
    <t xml:space="preserve">ZPEVNĚNÍ KRAJNIC Z RECYKLOVANÉHO MATERIÁLU TL DO 150MM</t>
  </si>
  <si>
    <t xml:space="preserve">OTSKP</t>
  </si>
  <si>
    <t xml:space="preserve">979 08 Vodorovná doprava suti a vybouraných hmot</t>
  </si>
  <si>
    <t xml:space="preserve">979 08-7 nakládání na dopravní prostředky</t>
  </si>
  <si>
    <t xml:space="preserve">979087112R00</t>
  </si>
  <si>
    <t xml:space="preserve">Nakládání suti na dopravní prostředky</t>
  </si>
  <si>
    <t xml:space="preserve">821-1</t>
  </si>
  <si>
    <t xml:space="preserve">2051,2*1,6</t>
  </si>
  <si>
    <t xml:space="preserve">979 08-1 Odvoz suti a vybouraných hmot na skládku</t>
  </si>
  <si>
    <t xml:space="preserve">979081121R00</t>
  </si>
  <si>
    <t xml:space="preserve">...příplatek za každý další 1 km</t>
  </si>
  <si>
    <t xml:space="preserve">801-3</t>
  </si>
  <si>
    <t xml:space="preserve">3281,92*5</t>
  </si>
  <si>
    <t xml:space="preserve">979 08-31 Vodorovné přemístění suti</t>
  </si>
  <si>
    <t xml:space="preserve">včetně naložení na dopravní prostředek a složení</t>
  </si>
  <si>
    <t xml:space="preserve">979083116R00</t>
  </si>
  <si>
    <t xml:space="preserve">Vodorovné přemístění suti na skládku do 5000 m</t>
  </si>
  <si>
    <t xml:space="preserve">800-6</t>
  </si>
  <si>
    <t xml:space="preserve">277881T11</t>
  </si>
  <si>
    <t xml:space="preserve">Poplatek za skládku - suť z kameniva</t>
  </si>
  <si>
    <t xml:space="preserve">5128*0,3*1,6</t>
  </si>
  <si>
    <t xml:space="preserve">979990112R01</t>
  </si>
  <si>
    <t xml:space="preserve">Poplatek za skládku suti - asfalt</t>
  </si>
  <si>
    <t xml:space="preserve">5128*0,1*1,6</t>
  </si>
  <si>
    <t xml:space="preserve">998 22-5 Přesun hmot komunikací a letišť, kryt živičný</t>
  </si>
  <si>
    <t xml:space="preserve">998225111R00</t>
  </si>
  <si>
    <t xml:space="preserve">...Přesun hmot, pozemní komunikace, kryt živičný</t>
  </si>
  <si>
    <t xml:space="preserve">828</t>
  </si>
  <si>
    <t xml:space="preserve">Vedení elektrická a dráhy visuté</t>
  </si>
  <si>
    <t xml:space="preserve">828.1</t>
  </si>
  <si>
    <t xml:space="preserve">umístění vedení v zemní rýze na upravený podklad</t>
  </si>
  <si>
    <t xml:space="preserve">303.01</t>
  </si>
  <si>
    <t xml:space="preserve">Veřejné osvětlení*</t>
  </si>
  <si>
    <t xml:space="preserve">Vodič FeZn D=10 mm</t>
  </si>
  <si>
    <t xml:space="preserve">100000005PC0</t>
  </si>
  <si>
    <t xml:space="preserve">100000006PC0</t>
  </si>
  <si>
    <t xml:space="preserve">Základ pod stožár</t>
  </si>
  <si>
    <t xml:space="preserve">100000007PC0</t>
  </si>
  <si>
    <t xml:space="preserve">100000008PC0</t>
  </si>
  <si>
    <t xml:space="preserve">Základ pod rozvaděč</t>
  </si>
  <si>
    <t xml:space="preserve">Kabel CYKY-J 5x10</t>
  </si>
  <si>
    <t xml:space="preserve">Pomocné stožárové svorkovnice</t>
  </si>
  <si>
    <t xml:space="preserve">200000003PC0</t>
  </si>
  <si>
    <t xml:space="preserve">Chráničky</t>
  </si>
  <si>
    <t xml:space="preserve">200000004PC0</t>
  </si>
  <si>
    <t xml:space="preserve">Svítidlo typ A</t>
  </si>
  <si>
    <t xml:space="preserve">Ledway Road TSB 20LED 25W</t>
  </si>
  <si>
    <t xml:space="preserve">Sadový stožár bezpaticový</t>
  </si>
  <si>
    <t xml:space="preserve">Výložník SV750</t>
  </si>
  <si>
    <t xml:space="preserve">Svorkovnice SR95x</t>
  </si>
  <si>
    <t xml:space="preserve">200000005PC0</t>
  </si>
  <si>
    <t xml:space="preserve">Rozvaděče VO</t>
  </si>
  <si>
    <t xml:space="preserve">200000006PC0</t>
  </si>
  <si>
    <t xml:space="preserve">460200123R00</t>
  </si>
  <si>
    <t xml:space="preserve">Výkop kabelové rýhy 35/40 cm  hor.3</t>
  </si>
  <si>
    <t xml:space="preserve">460 20-06 Hloubení kabelové rýhy šířky 65 cm</t>
  </si>
  <si>
    <t xml:space="preserve">460200683R00</t>
  </si>
  <si>
    <t xml:space="preserve">Výkop kabelové rýhy 65/120 cm hor.3</t>
  </si>
  <si>
    <t xml:space="preserve">460570123R00</t>
  </si>
  <si>
    <t xml:space="preserve">Zához rýhy 35/40 cm, hornina třídy 3, se zhutněním</t>
  </si>
  <si>
    <t xml:space="preserve">460570683R00</t>
  </si>
  <si>
    <t xml:space="preserve">Zához rýhy 65/120 cm, hornina tř. 3, se zhutněním</t>
  </si>
  <si>
    <t xml:space="preserve">PRO</t>
  </si>
  <si>
    <t xml:space="preserve">101.01</t>
  </si>
  <si>
    <t xml:space="preserve">Čerpací stanice - technologie</t>
  </si>
  <si>
    <t xml:space="preserve">722 21-1 Armatury přírubové včetně dodávky materiálu</t>
  </si>
  <si>
    <t xml:space="preserve">722215559R00</t>
  </si>
  <si>
    <t xml:space="preserve">...mezipřírubová pružinová zpětná klapka, DN 100, PN 16, litina, spoj bez navaření přírub</t>
  </si>
  <si>
    <t xml:space="preserve">72410</t>
  </si>
  <si>
    <t xml:space="preserve">Ultrazvuko sonda s vyhodnocovací jednotkou pro spinání čerpadel + havarijní plovák hladiny.</t>
  </si>
  <si>
    <t xml:space="preserve">Konzola úchytu hladinové sondy, úchyty a vedení PS</t>
  </si>
  <si>
    <t xml:space="preserve">72411</t>
  </si>
  <si>
    <t xml:space="preserve">Řídící rozvaděč</t>
  </si>
  <si>
    <t xml:space="preserve">Řídící rozvaděč čerpací šqachty s řídící jednotkou pro dvě čerpadla, s automatickým střídáním čerpadel po každém čerpání, s doběhem, kaskádovité spinaní čerpadel, kontrolky chodu a poruch čerpadel, signalizace výšky hladiny v čerpací šachtě, přepinače R-0-A u obou čerpadel, motohodiny, prodové chrániče čerpadel, ochrana proti přetížení čerpadel, hlídání fází, zásuvka 230V s chráničem, zásuvka 24V s odděleným trafem, připojení mobilní elektrocentrály nad 16A, beznapěťové kontakty, přepěťová ochrana B+C, relé vlhkostních sond, kontrolky ucpávek, vypinač ventilátoru, jištění ventilátoru, kontakty neoprávněného vniknutí, dálkový přenos GPRS/GSM</t>
  </si>
  <si>
    <t xml:space="preserve">72412</t>
  </si>
  <si>
    <t xml:space="preserve">Celonerezové uzavírací šoupátko pro DN250 s nutou pro připovnění na rovnou bet.stěnu</t>
  </si>
  <si>
    <t xml:space="preserve">Oboustranně těsnící pro tlak do 2,5mv.s. s prodloužením na hloubku 2200 mm, kotevní materiál</t>
  </si>
  <si>
    <t xml:space="preserve">72413</t>
  </si>
  <si>
    <t xml:space="preserve">Montáž strojně-technologického vystrojení a řídícího rozvaděče</t>
  </si>
  <si>
    <t xml:space="preserve">72414</t>
  </si>
  <si>
    <t xml:space="preserve">Uvedení do provozu, provozní zkoušky 72 hodin</t>
  </si>
  <si>
    <t xml:space="preserve">72415</t>
  </si>
  <si>
    <t xml:space="preserve">Elektrorevize</t>
  </si>
  <si>
    <t xml:space="preserve">72416</t>
  </si>
  <si>
    <t xml:space="preserve">Zaškolení obsluhy</t>
  </si>
  <si>
    <t xml:space="preserve">7242</t>
  </si>
  <si>
    <t xml:space="preserve">Nerezový žebřík s protiskluzovou úpravou s úchyty l=5,3m, 2 ks vysouvacích nerez. madel</t>
  </si>
  <si>
    <t xml:space="preserve">7244</t>
  </si>
  <si>
    <t xml:space="preserve">Ponorné kalové čerpadlo Q=6,2 l/s, H=5 m, P=10,5 kW, 3*400V</t>
  </si>
  <si>
    <t xml:space="preserve">průchodnost 80 mm, oběžné kolo - super vortex, tepelná ochrana motoru, čidlo mechanickou ucpávkou s patním kolenem DN80, nerezový řetěz s oky - 5m, zesílená dvojice nerezovýchz tyčí 5300 mm</t>
  </si>
  <si>
    <t xml:space="preserve">7245</t>
  </si>
  <si>
    <t xml:space="preserve">Celonerezové zdvihací otočné zařízení</t>
  </si>
  <si>
    <t xml:space="preserve">se stavitelným ramenem pro hmotnost 250 kg s ručním navijákem a nerezovým lankem 10 bm, včetně nerezové patky pro horizontální připevnění na betonovou zákrytovou desku s uzavíracím víčkem, závěsným okem a převěšovacím hákem</t>
  </si>
  <si>
    <t xml:space="preserve">7246</t>
  </si>
  <si>
    <t xml:space="preserve">Potrubní rozvody DN100 - 125, včetně tvarovek, kolen, T-kusů, redukcí, přírub.spojů, spoj.materiálu</t>
  </si>
  <si>
    <t xml:space="preserve">Včetně konzol, úchytů, třmenů</t>
  </si>
  <si>
    <t xml:space="preserve">7247</t>
  </si>
  <si>
    <t xml:space="preserve">Armatury včetně přírubových spojů</t>
  </si>
  <si>
    <t xml:space="preserve">2x zpětný kulový ventil DN100 pro odpadní vodu</t>
  </si>
  <si>
    <t xml:space="preserve">3x celonerezové nožové šoupátko DN100 pro odpadní vodu s ručním ovl.kolem</t>
  </si>
  <si>
    <t xml:space="preserve">1x celonerezové nožové šoupátko DN150 pro odpadní vodu s ručním ovl. kolem</t>
  </si>
  <si>
    <t xml:space="preserve">1x celonerezové nožové šoupátko D80 pro odpadní vodu s ručním ovl. kolem</t>
  </si>
  <si>
    <t xml:space="preserve">1x proplachovací spojka pri připojení tlakové vozu</t>
  </si>
  <si>
    <t xml:space="preserve">1x přivzdušňovací ventil</t>
  </si>
  <si>
    <t xml:space="preserve">Materiál: litina - nerez AISI 304</t>
  </si>
  <si>
    <t xml:space="preserve">7248</t>
  </si>
  <si>
    <t xml:space="preserve">Vodící tyče nerez</t>
  </si>
  <si>
    <t xml:space="preserve">Uzavírací zpětná klapka, výkon Q=500-1200 m3/hod., 3000 ot/min., 3*400V, P=1,1kW. Kotvící konzola, spojovací materiál</t>
  </si>
  <si>
    <t xml:space="preserve">7249</t>
  </si>
  <si>
    <t xml:space="preserve">Self clean tank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</si>
</sst>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D/M/YYYY"/>
    <numFmt numFmtId="167" formatCode="#,##0"/>
    <numFmt numFmtId="168" formatCode="#,##0.00"/>
    <numFmt numFmtId="169" formatCode="#,##0.00,_K_č"/>
    <numFmt numFmtId="170" formatCode="#,##0.00000"/>
    <numFmt numFmtId="171" formatCode="#,##0.00__\K_č"/>
  </numFmts>
  <fonts count="26">
    <font>
      <sz val="10"/>
      <name val="Arial CE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 CE"/>
      <family val="2"/>
      <charset val="238"/>
    </font>
    <font>
      <b val="true"/>
      <sz val="12"/>
      <color rgb="FF008000"/>
      <name val="Arial CE"/>
      <family val="2"/>
      <charset val="238"/>
    </font>
    <font>
      <sz val="10"/>
      <color rgb="FFFF0000"/>
      <name val="Arial CE"/>
      <family val="2"/>
      <charset val="238"/>
    </font>
    <font>
      <b val="true"/>
      <sz val="10"/>
      <color rgb="FF008000"/>
      <name val="Arial CE"/>
      <family val="2"/>
      <charset val="238"/>
    </font>
    <font>
      <b val="true"/>
      <sz val="10"/>
      <color rgb="FF000000"/>
      <name val="Arial CE"/>
      <family val="2"/>
      <charset val="238"/>
    </font>
    <font>
      <b val="true"/>
      <sz val="10"/>
      <name val="Arial CE"/>
      <family val="2"/>
      <charset val="238"/>
    </font>
    <font>
      <sz val="9"/>
      <name val="Arial CE"/>
      <family val="2"/>
      <charset val="238"/>
    </font>
    <font>
      <b val="true"/>
      <sz val="14"/>
      <name val="Arial CE"/>
      <family val="2"/>
      <charset val="238"/>
    </font>
    <font>
      <b val="true"/>
      <sz val="12"/>
      <name val="Arial CE"/>
      <family val="2"/>
      <charset val="238"/>
    </font>
    <font>
      <b val="true"/>
      <sz val="9"/>
      <name val="Arial CE"/>
      <family val="2"/>
      <charset val="238"/>
    </font>
    <font>
      <sz val="8"/>
      <name val="Arial CE"/>
      <family val="2"/>
      <charset val="238"/>
    </font>
    <font>
      <b val="true"/>
      <sz val="12"/>
      <name val="Arial CE"/>
      <family val="0"/>
      <charset val="238"/>
    </font>
    <font>
      <b val="true"/>
      <sz val="9"/>
      <name val="Arial CE"/>
      <family val="0"/>
      <charset val="238"/>
    </font>
    <font>
      <sz val="9"/>
      <name val="Arial CE"/>
      <family val="0"/>
      <charset val="238"/>
    </font>
    <font>
      <b val="true"/>
      <sz val="8"/>
      <name val="Arial CE"/>
      <family val="2"/>
      <charset val="238"/>
    </font>
    <font>
      <b val="true"/>
      <sz val="10"/>
      <name val="Arial CE"/>
      <family val="0"/>
      <charset val="238"/>
    </font>
    <font>
      <b val="true"/>
      <sz val="8"/>
      <name val="Arial CE"/>
      <family val="0"/>
      <charset val="238"/>
    </font>
    <font>
      <sz val="10"/>
      <color rgb="FFFFFFFF"/>
      <name val="Arial CE"/>
      <family val="0"/>
      <charset val="238"/>
    </font>
    <font>
      <sz val="8"/>
      <name val="Arial CE"/>
      <family val="0"/>
      <charset val="238"/>
    </font>
    <font>
      <sz val="8"/>
      <color rgb="FF008000"/>
      <name val="Arial CE"/>
      <family val="0"/>
      <charset val="238"/>
    </font>
    <font>
      <sz val="8"/>
      <color rgb="FFFFFFFF"/>
      <name val="Arial CE"/>
      <family val="0"/>
      <charset val="238"/>
    </font>
    <font>
      <sz val="8"/>
      <color rgb="FF0000FF"/>
      <name val="Arial CE"/>
      <family val="0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99CCFF"/>
        <bgColor rgb="FFCCCCFF"/>
      </patternFill>
    </fill>
    <fill>
      <patternFill patternType="solid">
        <fgColor rgb="FFC0C0C0"/>
        <bgColor rgb="FFCCCCFF"/>
      </patternFill>
    </fill>
  </fills>
  <borders count="68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double"/>
      <right/>
      <top style="double"/>
      <bottom/>
      <diagonal/>
    </border>
    <border diagonalUp="false" diagonalDown="false">
      <left/>
      <right/>
      <top style="double"/>
      <bottom/>
      <diagonal/>
    </border>
    <border diagonalUp="false" diagonalDown="false">
      <left/>
      <right style="double"/>
      <top style="double"/>
      <bottom/>
      <diagonal/>
    </border>
    <border diagonalUp="false" diagonalDown="false">
      <left style="double"/>
      <right/>
      <top/>
      <bottom style="double"/>
      <diagonal/>
    </border>
    <border diagonalUp="false" diagonalDown="false">
      <left/>
      <right/>
      <top/>
      <bottom style="double"/>
      <diagonal/>
    </border>
    <border diagonalUp="false" diagonalDown="false">
      <left/>
      <right style="double"/>
      <top/>
      <bottom style="double"/>
      <diagonal/>
    </border>
    <border diagonalUp="false" diagonalDown="false">
      <left style="double"/>
      <right style="thin"/>
      <top style="double"/>
      <bottom style="thin"/>
      <diagonal/>
    </border>
    <border diagonalUp="false" diagonalDown="false">
      <left/>
      <right/>
      <top style="double"/>
      <bottom style="thin"/>
      <diagonal/>
    </border>
    <border diagonalUp="false" diagonalDown="false">
      <left/>
      <right style="double"/>
      <top style="double"/>
      <bottom style="thin"/>
      <diagonal/>
    </border>
    <border diagonalUp="false" diagonalDown="false">
      <left style="double"/>
      <right style="thin"/>
      <top style="thin"/>
      <bottom style="thin"/>
      <diagonal/>
    </border>
    <border diagonalUp="false" diagonalDown="false">
      <left/>
      <right style="double"/>
      <top style="thin"/>
      <bottom style="thin"/>
      <diagonal/>
    </border>
    <border diagonalUp="false" diagonalDown="false">
      <left style="double"/>
      <right style="thin"/>
      <top style="thin"/>
      <bottom style="double"/>
      <diagonal/>
    </border>
    <border diagonalUp="false" diagonalDown="false">
      <left/>
      <right/>
      <top style="thin"/>
      <bottom style="double"/>
      <diagonal/>
    </border>
    <border diagonalUp="false" diagonalDown="false">
      <left/>
      <right style="double"/>
      <top style="thin"/>
      <bottom style="double"/>
      <diagonal/>
    </border>
    <border diagonalUp="false" diagonalDown="false">
      <left style="medium"/>
      <right/>
      <top style="medium"/>
      <bottom style="double"/>
      <diagonal/>
    </border>
    <border diagonalUp="false" diagonalDown="false">
      <left style="thin"/>
      <right/>
      <top style="medium"/>
      <bottom style="double"/>
      <diagonal/>
    </border>
    <border diagonalUp="false" diagonalDown="false">
      <left style="thin"/>
      <right style="thin"/>
      <top style="medium"/>
      <bottom style="double"/>
      <diagonal/>
    </border>
    <border diagonalUp="false" diagonalDown="false">
      <left style="thin"/>
      <right style="medium"/>
      <top style="medium"/>
      <bottom style="double"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thin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double"/>
      <right style="thin"/>
      <top style="double"/>
      <bottom/>
      <diagonal/>
    </border>
    <border diagonalUp="false" diagonalDown="false">
      <left style="thin"/>
      <right style="thin"/>
      <top style="double"/>
      <bottom/>
      <diagonal/>
    </border>
    <border diagonalUp="false" diagonalDown="false">
      <left style="thin"/>
      <right/>
      <top style="double"/>
      <bottom/>
      <diagonal/>
    </border>
    <border diagonalUp="false" diagonalDown="false">
      <left style="thin"/>
      <right style="double"/>
      <top style="double"/>
      <bottom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/>
      <right style="thin"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6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3" borderId="2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8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3" borderId="4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5" fontId="0" fillId="3" borderId="4" xfId="0" applyFont="false" applyBorder="true" applyAlignment="true" applyProtection="true">
      <alignment horizontal="left" vertical="bottom" textRotation="0" wrapText="false" indent="0" shrinkToFit="false"/>
      <protection locked="false" hidden="false"/>
    </xf>
    <xf numFmtId="164" fontId="8" fillId="2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6" xfId="0" applyFont="false" applyBorder="true" applyAlignment="true" applyProtection="true">
      <alignment horizontal="left" vertical="bottom" textRotation="0" wrapText="false" indent="0" shrinkToFit="false"/>
      <protection locked="false" hidden="false"/>
    </xf>
    <xf numFmtId="164" fontId="9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2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tru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1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12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12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false" indent="0" shrinkToFit="tru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2" fillId="0" borderId="0" xfId="0" applyFont="true" applyBorder="false" applyAlignment="true" applyProtection="false">
      <alignment horizontal="left" vertical="bottom" textRotation="0" wrapText="false" indent="0" shrinkToFit="true"/>
      <protection locked="true" hidden="false"/>
    </xf>
    <xf numFmtId="164" fontId="14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bottom" textRotation="0" wrapText="false" indent="0" shrinkToFit="true"/>
      <protection locked="true" hidden="false"/>
    </xf>
    <xf numFmtId="165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true"/>
      <protection locked="true" hidden="false"/>
    </xf>
    <xf numFmtId="165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tru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bottom" textRotation="0" wrapText="false" indent="0" shrinkToFit="true"/>
      <protection locked="true" hidden="false"/>
    </xf>
    <xf numFmtId="168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3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9" fillId="4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9" fillId="4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9" fillId="4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9" fillId="4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9" fillId="4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9" fillId="4" borderId="10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8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2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0" fillId="0" borderId="12" xfId="0" applyFont="false" applyBorder="true" applyAlignment="true" applyProtection="false">
      <alignment horizontal="general" vertical="bottom" textRotation="0" wrapText="false" indent="0" shrinkToFit="true"/>
      <protection locked="true" hidden="false"/>
    </xf>
    <xf numFmtId="168" fontId="15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5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5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5" fillId="0" borderId="9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15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5" fillId="0" borderId="1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0" fillId="0" borderId="10" xfId="0" applyFont="false" applyBorder="true" applyAlignment="true" applyProtection="false">
      <alignment horizontal="general" vertical="bottom" textRotation="0" wrapText="false" indent="0" shrinkToFit="tru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4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4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4" borderId="14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16" fillId="4" borderId="15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8" fontId="17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7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7" fillId="0" borderId="1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7" fillId="0" borderId="15" xfId="0" applyFont="true" applyBorder="true" applyAlignment="true" applyProtection="false">
      <alignment horizontal="general" vertical="center" textRotation="0" wrapText="false" indent="0" shrinkToFit="true"/>
      <protection locked="true" hidden="false"/>
    </xf>
    <xf numFmtId="168" fontId="17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7" fillId="0" borderId="12" xfId="0" applyFont="true" applyBorder="true" applyAlignment="true" applyProtection="false">
      <alignment horizontal="general" vertical="center" textRotation="0" wrapText="false" indent="0" shrinkToFit="true"/>
      <protection locked="true" hidden="false"/>
    </xf>
    <xf numFmtId="168" fontId="17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7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7" fillId="0" borderId="17" xfId="0" applyFont="true" applyBorder="true" applyAlignment="true" applyProtection="false">
      <alignment horizontal="general" vertical="center" textRotation="0" wrapText="false" indent="0" shrinkToFit="true"/>
      <protection locked="true" hidden="false"/>
    </xf>
    <xf numFmtId="168" fontId="16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6" fillId="2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6" fillId="2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6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6" fillId="2" borderId="7" xfId="0" applyFont="true" applyBorder="true" applyAlignment="true" applyProtection="false">
      <alignment horizontal="general" vertical="center" textRotation="0" wrapText="false" indent="0" shrinkToFit="true"/>
      <protection locked="true" hidden="false"/>
    </xf>
    <xf numFmtId="168" fontId="16" fillId="2" borderId="18" xfId="0" applyFont="true" applyBorder="true" applyAlignment="true" applyProtection="false">
      <alignment horizontal="general" vertical="center" textRotation="0" wrapText="false" indent="0" shrinkToFit="tru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4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8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8" fillId="0" borderId="2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14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4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4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4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4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2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2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26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27" xfId="0" applyFont="false" applyBorder="true" applyAlignment="true" applyProtection="false">
      <alignment horizontal="general" vertical="top" textRotation="0" wrapText="false" indent="0" shrinkToFit="true"/>
      <protection locked="true" hidden="false"/>
    </xf>
    <xf numFmtId="164" fontId="0" fillId="0" borderId="28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9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29" xfId="0" applyFont="false" applyBorder="true" applyAlignment="true" applyProtection="false">
      <alignment horizontal="general" vertical="top" textRotation="0" wrapText="false" indent="0" shrinkToFit="true"/>
      <protection locked="true" hidden="false"/>
    </xf>
    <xf numFmtId="164" fontId="0" fillId="0" borderId="3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31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32" xfId="0" applyFont="false" applyBorder="true" applyAlignment="true" applyProtection="false">
      <alignment horizontal="general" vertical="top" textRotation="0" wrapText="false" indent="0" shrinkToFit="true"/>
      <protection locked="true" hidden="false"/>
    </xf>
    <xf numFmtId="165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top" textRotation="0" wrapText="false" indent="0" shrinkToFit="false"/>
      <protection locked="true" hidden="false"/>
    </xf>
    <xf numFmtId="164" fontId="0" fillId="4" borderId="3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4" borderId="3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4" borderId="3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4" borderId="35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70" fontId="0" fillId="4" borderId="3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0" fillId="4" borderId="3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0" fillId="4" borderId="3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37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38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38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39" xfId="0" applyFont="false" applyBorder="true" applyAlignment="true" applyProtection="false">
      <alignment horizontal="center" vertical="top" textRotation="0" wrapText="false" indent="0" shrinkToFit="true"/>
      <protection locked="true" hidden="false"/>
    </xf>
    <xf numFmtId="170" fontId="0" fillId="0" borderId="39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8" fontId="0" fillId="0" borderId="39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8" fontId="0" fillId="0" borderId="40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8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9" fontId="2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4" fillId="4" borderId="4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4" borderId="4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4" borderId="4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4" borderId="4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4" fillId="4" borderId="4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4" fillId="0" borderId="4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4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4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4" fillId="0" borderId="4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4" borderId="4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4" borderId="5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4" borderId="5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4" fillId="4" borderId="5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4" borderId="5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4" fillId="4" borderId="5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20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21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71" fontId="14" fillId="0" borderId="4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4" fillId="4" borderId="5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3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4" borderId="3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4" borderId="3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4" borderId="3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3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3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5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0" fillId="4" borderId="5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0" fillId="4" borderId="5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4" borderId="55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4" borderId="5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4" borderId="5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4" borderId="5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4" borderId="5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4" borderId="41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5" fontId="0" fillId="4" borderId="4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4" borderId="5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0" fillId="0" borderId="59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8" fontId="0" fillId="0" borderId="60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4" borderId="6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4" borderId="1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4" borderId="17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4" borderId="17" xfId="0" applyFont="false" applyBorder="true" applyAlignment="true" applyProtection="false">
      <alignment horizontal="center" vertical="top" textRotation="0" wrapText="false" indent="0" shrinkToFit="true"/>
      <protection locked="true" hidden="false"/>
    </xf>
    <xf numFmtId="170" fontId="0" fillId="4" borderId="17" xfId="0" applyFont="false" applyBorder="true" applyAlignment="true" applyProtection="false">
      <alignment horizontal="general" vertical="top" textRotation="0" wrapText="false" indent="0" shrinkToFit="true"/>
      <protection locked="true" hidden="false"/>
    </xf>
    <xf numFmtId="168" fontId="0" fillId="4" borderId="10" xfId="0" applyFont="false" applyBorder="true" applyAlignment="true" applyProtection="false">
      <alignment horizontal="general" vertical="top" textRotation="0" wrapText="false" indent="0" shrinkToFit="true"/>
      <protection locked="true" hidden="false"/>
    </xf>
    <xf numFmtId="168" fontId="0" fillId="4" borderId="16" xfId="0" applyFont="false" applyBorder="true" applyAlignment="true" applyProtection="false">
      <alignment horizontal="general" vertical="top" textRotation="0" wrapText="false" indent="0" shrinkToFit="true"/>
      <protection locked="true" hidden="false"/>
    </xf>
    <xf numFmtId="168" fontId="0" fillId="4" borderId="62" xfId="0" applyFont="false" applyBorder="true" applyAlignment="true" applyProtection="false">
      <alignment horizontal="general" vertical="top" textRotation="0" wrapText="false" indent="0" shrinkToFit="true"/>
      <protection locked="true" hidden="false"/>
    </xf>
    <xf numFmtId="164" fontId="22" fillId="0" borderId="6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22" fillId="0" borderId="1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22" fillId="0" borderId="11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8" fontId="22" fillId="0" borderId="64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4" fontId="2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6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20" fillId="0" borderId="1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22" fillId="0" borderId="1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2" fillId="0" borderId="12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70" fontId="22" fillId="0" borderId="12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8" fontId="22" fillId="3" borderId="12" xfId="0" applyFont="true" applyBorder="true" applyAlignment="true" applyProtection="true">
      <alignment horizontal="general" vertical="top" textRotation="0" wrapText="false" indent="0" shrinkToFit="true"/>
      <protection locked="false" hidden="false"/>
    </xf>
    <xf numFmtId="168" fontId="22" fillId="0" borderId="12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4" fontId="22" fillId="0" borderId="1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23" fillId="0" borderId="1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22" fillId="0" borderId="1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0" fillId="4" borderId="17" xfId="0" applyFont="false" applyBorder="true" applyAlignment="true" applyProtection="false">
      <alignment horizontal="general" vertical="top" textRotation="0" wrapText="false" indent="0" shrinkToFit="true"/>
      <protection locked="true" hidden="false"/>
    </xf>
    <xf numFmtId="164" fontId="22" fillId="0" borderId="3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22" fillId="0" borderId="38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23" fillId="0" borderId="6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22" fillId="0" borderId="38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8" fontId="22" fillId="0" borderId="66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5" fontId="0" fillId="0" borderId="67" xfId="0" applyFont="false" applyBorder="true" applyAlignment="true" applyProtection="false">
      <alignment horizontal="left" vertical="top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11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9" fillId="4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9" fillId="4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9" fillId="4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9" fillId="4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9" fillId="4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4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3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20" fillId="0" borderId="38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22" fillId="0" borderId="6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2" fillId="0" borderId="65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70" fontId="22" fillId="0" borderId="65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8" fontId="22" fillId="3" borderId="65" xfId="0" applyFont="true" applyBorder="true" applyAlignment="true" applyProtection="true">
      <alignment horizontal="general" vertical="top" textRotation="0" wrapText="false" indent="0" shrinkToFit="true"/>
      <protection locked="false" hidden="false"/>
    </xf>
    <xf numFmtId="168" fontId="22" fillId="0" borderId="65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4" fontId="25" fillId="0" borderId="1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5" fillId="0" borderId="12" xfId="0" applyFont="true" applyBorder="true" applyAlignment="true" applyProtection="false">
      <alignment horizontal="center" vertical="top" textRotation="0" wrapText="true" indent="0" shrinkToFit="true"/>
      <protection locked="true" hidden="false"/>
    </xf>
    <xf numFmtId="170" fontId="25" fillId="0" borderId="12" xfId="0" applyFont="true" applyBorder="true" applyAlignment="true" applyProtection="false">
      <alignment horizontal="general" vertical="top" textRotation="0" wrapText="true" indent="0" shrinkToFit="true"/>
      <protection locked="true" hidden="false"/>
    </xf>
    <xf numFmtId="165" fontId="19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4" borderId="4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4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4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4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4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2" fillId="0" borderId="4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2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4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22" fillId="0" borderId="4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4" borderId="4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4" borderId="5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4" borderId="5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2" fillId="4" borderId="5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4" borderId="5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22" fillId="4" borderId="5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normální 2" xfId="20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worksheet" Target="worksheets/sheet22.xml"/><Relationship Id="rId24" Type="http://schemas.openxmlformats.org/officeDocument/2006/relationships/worksheet" Target="worksheets/sheet23.xml"/><Relationship Id="rId25" Type="http://schemas.openxmlformats.org/officeDocument/2006/relationships/worksheet" Target="worksheets/sheet24.xml"/><Relationship Id="rId26" Type="http://schemas.openxmlformats.org/officeDocument/2006/relationships/worksheet" Target="worksheets/sheet25.xml"/><Relationship Id="rId27" Type="http://schemas.openxmlformats.org/officeDocument/2006/relationships/worksheet" Target="worksheets/sheet26.xml"/><Relationship Id="rId28" Type="http://schemas.openxmlformats.org/officeDocument/2006/relationships/worksheet" Target="worksheets/sheet27.xml"/><Relationship Id="rId29" Type="http://schemas.openxmlformats.org/officeDocument/2006/relationships/worksheet" Target="worksheets/sheet28.xml"/><Relationship Id="rId30" Type="http://schemas.openxmlformats.org/officeDocument/2006/relationships/worksheet" Target="worksheets/sheet29.xml"/><Relationship Id="rId31" Type="http://schemas.openxmlformats.org/officeDocument/2006/relationships/worksheet" Target="worksheets/sheet30.xml"/><Relationship Id="rId32" Type="http://schemas.openxmlformats.org/officeDocument/2006/relationships/worksheet" Target="worksheets/sheet31.xml"/><Relationship Id="rId33" Type="http://schemas.openxmlformats.org/officeDocument/2006/relationships/worksheet" Target="worksheets/sheet32.xml"/><Relationship Id="rId34" Type="http://schemas.openxmlformats.org/officeDocument/2006/relationships/worksheet" Target="worksheets/sheet33.xml"/><Relationship Id="rId35" Type="http://schemas.openxmlformats.org/officeDocument/2006/relationships/externalLink" Target="externalLinks/externalLink2.xml"/><Relationship Id="rId36" Type="http://schemas.openxmlformats.org/officeDocument/2006/relationships/sharedStrings" Target="sharedStrings.xml"/>
</Relationships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1" TargetMode="External"/>
</Relationships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/>
</externalLink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17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/>
  <cols>
    <col collapsed="false" hidden="false" max="1" min="1" style="0" width="22.8112244897959"/>
    <col collapsed="false" hidden="false" max="1025" min="2" style="0" width="8.50510204081633"/>
  </cols>
  <sheetData>
    <row r="1" customFormat="false" ht="12.75" hidden="false" customHeight="false" outlineLevel="0" collapsed="false">
      <c r="A1" s="1"/>
      <c r="B1" s="1"/>
      <c r="C1" s="1"/>
      <c r="D1" s="1"/>
      <c r="E1" s="1"/>
      <c r="F1" s="1"/>
      <c r="G1" s="1"/>
      <c r="H1" s="1"/>
    </row>
    <row r="2" customFormat="false" ht="15.75" hidden="false" customHeight="false" outlineLevel="0" collapsed="false">
      <c r="A2" s="2" t="s">
        <v>0</v>
      </c>
      <c r="B2" s="3"/>
      <c r="C2" s="1"/>
      <c r="D2" s="1"/>
      <c r="E2" s="1"/>
      <c r="F2" s="1"/>
      <c r="G2" s="1"/>
      <c r="H2" s="1"/>
    </row>
    <row r="3" customFormat="false" ht="15.75" hidden="false" customHeight="false" outlineLevel="0" collapsed="false">
      <c r="A3" s="2"/>
      <c r="B3" s="3"/>
      <c r="C3" s="1"/>
      <c r="D3" s="1"/>
      <c r="E3" s="1"/>
      <c r="F3" s="1"/>
      <c r="G3" s="1"/>
      <c r="H3" s="1"/>
    </row>
    <row r="4" customFormat="false" ht="13.5" hidden="false" customHeight="false" outlineLevel="0" collapsed="false">
      <c r="A4" s="4"/>
      <c r="B4" s="3"/>
      <c r="C4" s="1"/>
      <c r="D4" s="1"/>
      <c r="E4" s="1"/>
      <c r="F4" s="1"/>
      <c r="G4" s="1"/>
      <c r="H4" s="1"/>
    </row>
    <row r="5" customFormat="false" ht="12.75" hidden="false" customHeight="false" outlineLevel="0" collapsed="false">
      <c r="A5" s="5" t="s">
        <v>1</v>
      </c>
      <c r="B5" s="6" t="s">
        <v>2</v>
      </c>
      <c r="C5" s="6"/>
      <c r="D5" s="6"/>
      <c r="E5" s="6"/>
      <c r="F5" s="6"/>
      <c r="G5" s="6"/>
      <c r="H5" s="1"/>
    </row>
    <row r="6" customFormat="false" ht="12.75" hidden="false" customHeight="false" outlineLevel="0" collapsed="false">
      <c r="A6" s="7" t="s">
        <v>3</v>
      </c>
      <c r="B6" s="8"/>
      <c r="C6" s="8"/>
      <c r="D6" s="8"/>
      <c r="E6" s="8"/>
      <c r="F6" s="8"/>
      <c r="G6" s="8"/>
      <c r="H6" s="1"/>
    </row>
    <row r="7" customFormat="false" ht="12.75" hidden="false" customHeight="false" outlineLevel="0" collapsed="false">
      <c r="A7" s="7" t="s">
        <v>4</v>
      </c>
      <c r="B7" s="8"/>
      <c r="C7" s="8"/>
      <c r="D7" s="8"/>
      <c r="E7" s="8"/>
      <c r="F7" s="8"/>
      <c r="G7" s="8"/>
      <c r="H7" s="1"/>
    </row>
    <row r="8" customFormat="false" ht="12.75" hidden="false" customHeight="false" outlineLevel="0" collapsed="false">
      <c r="A8" s="7" t="s">
        <v>5</v>
      </c>
      <c r="B8" s="8"/>
      <c r="C8" s="8"/>
      <c r="D8" s="8"/>
      <c r="E8" s="8"/>
      <c r="F8" s="8"/>
      <c r="G8" s="8"/>
      <c r="H8" s="1"/>
    </row>
    <row r="9" customFormat="false" ht="12.75" hidden="false" customHeight="false" outlineLevel="0" collapsed="false">
      <c r="A9" s="7" t="s">
        <v>6</v>
      </c>
      <c r="B9" s="8"/>
      <c r="C9" s="8"/>
      <c r="D9" s="8"/>
      <c r="E9" s="8"/>
      <c r="F9" s="8"/>
      <c r="G9" s="8"/>
      <c r="H9" s="1"/>
    </row>
    <row r="10" customFormat="false" ht="12.75" hidden="false" customHeight="false" outlineLevel="0" collapsed="false">
      <c r="A10" s="7" t="s">
        <v>7</v>
      </c>
      <c r="B10" s="8"/>
      <c r="C10" s="8"/>
      <c r="D10" s="8"/>
      <c r="E10" s="8"/>
      <c r="F10" s="8"/>
      <c r="G10" s="8"/>
      <c r="H10" s="1"/>
    </row>
    <row r="11" customFormat="false" ht="12.75" hidden="false" customHeight="false" outlineLevel="0" collapsed="false">
      <c r="A11" s="7" t="s">
        <v>8</v>
      </c>
      <c r="B11" s="9"/>
      <c r="C11" s="9"/>
      <c r="D11" s="9"/>
      <c r="E11" s="9"/>
      <c r="F11" s="9"/>
      <c r="G11" s="9"/>
      <c r="H11" s="1"/>
    </row>
    <row r="12" customFormat="false" ht="12.75" hidden="false" customHeight="false" outlineLevel="0" collapsed="false">
      <c r="A12" s="7" t="s">
        <v>9</v>
      </c>
      <c r="B12" s="9"/>
      <c r="C12" s="9"/>
      <c r="D12" s="9"/>
      <c r="E12" s="9"/>
      <c r="F12" s="9"/>
      <c r="G12" s="9"/>
      <c r="H12" s="1"/>
    </row>
    <row r="13" customFormat="false" ht="13.5" hidden="false" customHeight="false" outlineLevel="0" collapsed="false">
      <c r="A13" s="10" t="s">
        <v>10</v>
      </c>
      <c r="B13" s="11"/>
      <c r="C13" s="11"/>
      <c r="D13" s="11"/>
      <c r="E13" s="11"/>
      <c r="F13" s="11"/>
      <c r="G13" s="11"/>
      <c r="H13" s="1"/>
    </row>
    <row r="14" customFormat="false" ht="12.75" hidden="false" customHeight="false" outlineLevel="0" collapsed="false">
      <c r="A14" s="1"/>
      <c r="B14" s="1"/>
      <c r="C14" s="1"/>
      <c r="D14" s="1"/>
      <c r="E14" s="1"/>
      <c r="F14" s="1"/>
      <c r="G14" s="1"/>
      <c r="H14" s="1"/>
    </row>
    <row r="15" customFormat="false" ht="12.75" hidden="false" customHeight="false" outlineLevel="0" collapsed="false">
      <c r="A15" s="1"/>
      <c r="B15" s="1"/>
      <c r="C15" s="1"/>
      <c r="D15" s="1"/>
      <c r="E15" s="1"/>
      <c r="F15" s="1"/>
      <c r="G15" s="1"/>
      <c r="H15" s="1"/>
    </row>
    <row r="16" customFormat="false" ht="12.75" hidden="false" customHeight="false" outlineLevel="0" collapsed="false">
      <c r="A16" s="12" t="s">
        <v>11</v>
      </c>
      <c r="B16" s="1"/>
      <c r="C16" s="1"/>
      <c r="D16" s="1"/>
      <c r="E16" s="1"/>
      <c r="F16" s="1"/>
      <c r="G16" s="1"/>
      <c r="H16" s="1"/>
    </row>
    <row r="17" customFormat="false" ht="52.5" hidden="false" customHeight="true" outlineLevel="0" collapsed="false">
      <c r="A17" s="13" t="s">
        <v>12</v>
      </c>
      <c r="B17" s="13"/>
      <c r="C17" s="13"/>
      <c r="D17" s="13"/>
      <c r="E17" s="13"/>
      <c r="F17" s="13"/>
      <c r="G17" s="13"/>
      <c r="H17" s="1"/>
    </row>
  </sheetData>
  <sheetProtection sheet="true" password="c49b"/>
  <mergeCells count="10">
    <mergeCell ref="B5:G5"/>
    <mergeCell ref="B6:G6"/>
    <mergeCell ref="B7:G7"/>
    <mergeCell ref="B8:G8"/>
    <mergeCell ref="B9:G9"/>
    <mergeCell ref="B10:G10"/>
    <mergeCell ref="B11:G11"/>
    <mergeCell ref="B12:G12"/>
    <mergeCell ref="B13:G13"/>
    <mergeCell ref="A17:G17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H9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/>
  <cols>
    <col collapsed="false" hidden="false" max="1" min="1" style="0" width="4.18367346938776"/>
    <col collapsed="false" hidden="false" max="2" min="2" style="23" width="14.1734693877551"/>
    <col collapsed="false" hidden="false" max="3" min="3" style="23" width="62.9081632653061"/>
    <col collapsed="false" hidden="false" max="4" min="4" style="0" width="4.45408163265306"/>
    <col collapsed="false" hidden="false" max="5" min="5" style="0" width="10.3928571428571"/>
    <col collapsed="false" hidden="false" max="6" min="6" style="0" width="9.71938775510204"/>
    <col collapsed="false" hidden="false" max="7" min="7" style="0" width="12.5561224489796"/>
    <col collapsed="false" hidden="false" max="9" min="8" style="0" width="8.50510204081633"/>
    <col collapsed="false" hidden="true" max="18" min="10" style="0" width="0"/>
    <col collapsed="false" hidden="false" max="28" min="19" style="0" width="8.50510204081633"/>
    <col collapsed="false" hidden="true" max="41" min="29" style="0" width="0"/>
    <col collapsed="false" hidden="false" max="51" min="42" style="0" width="8.50510204081633"/>
    <col collapsed="false" hidden="false" max="52" min="52" style="0" width="111.367346938776"/>
    <col collapsed="false" hidden="false" max="53" min="53" style="0" width="97.734693877551"/>
    <col collapsed="false" hidden="false" max="1025" min="54" style="0" width="8.50510204081633"/>
  </cols>
  <sheetData>
    <row r="1" customFormat="false" ht="16.5" hidden="false" customHeight="false" outlineLevel="0" collapsed="false">
      <c r="A1" s="162" t="s">
        <v>224</v>
      </c>
      <c r="B1" s="162"/>
      <c r="C1" s="162"/>
      <c r="D1" s="162"/>
      <c r="E1" s="162"/>
      <c r="F1" s="162"/>
      <c r="G1" s="162"/>
      <c r="AC1" s="0" t="s">
        <v>142</v>
      </c>
    </row>
    <row r="2" customFormat="false" ht="13.5" hidden="false" customHeight="false" outlineLevel="0" collapsed="false">
      <c r="A2" s="163" t="s">
        <v>122</v>
      </c>
      <c r="B2" s="164" t="s">
        <v>15</v>
      </c>
      <c r="C2" s="165" t="s">
        <v>17</v>
      </c>
      <c r="D2" s="166"/>
      <c r="E2" s="167"/>
      <c r="F2" s="167"/>
      <c r="G2" s="168"/>
    </row>
    <row r="3" customFormat="false" ht="12.75" hidden="false" customHeight="false" outlineLevel="0" collapsed="false">
      <c r="A3" s="169" t="s">
        <v>123</v>
      </c>
      <c r="B3" s="170" t="s">
        <v>47</v>
      </c>
      <c r="C3" s="171" t="s">
        <v>48</v>
      </c>
      <c r="D3" s="172"/>
      <c r="E3" s="173"/>
      <c r="F3" s="173"/>
      <c r="G3" s="174"/>
      <c r="AC3" s="23" t="s">
        <v>216</v>
      </c>
    </row>
    <row r="4" customFormat="false" ht="13.5" hidden="false" customHeight="false" outlineLevel="0" collapsed="false">
      <c r="A4" s="175" t="s">
        <v>124</v>
      </c>
      <c r="B4" s="176" t="s">
        <v>394</v>
      </c>
      <c r="C4" s="177" t="s">
        <v>395</v>
      </c>
      <c r="D4" s="178"/>
      <c r="E4" s="179"/>
      <c r="F4" s="179"/>
      <c r="G4" s="180"/>
    </row>
    <row r="5" customFormat="false" ht="14.25" hidden="false" customHeight="false" outlineLevel="0" collapsed="false">
      <c r="C5" s="181"/>
      <c r="D5" s="182"/>
    </row>
    <row r="6" customFormat="false" ht="27" hidden="false" customHeight="false" outlineLevel="0" collapsed="false">
      <c r="A6" s="183" t="s">
        <v>125</v>
      </c>
      <c r="B6" s="184" t="s">
        <v>126</v>
      </c>
      <c r="C6" s="185" t="s">
        <v>127</v>
      </c>
      <c r="D6" s="186" t="s">
        <v>128</v>
      </c>
      <c r="E6" s="187" t="s">
        <v>129</v>
      </c>
      <c r="F6" s="188" t="s">
        <v>130</v>
      </c>
      <c r="G6" s="183" t="s">
        <v>131</v>
      </c>
      <c r="H6" s="189" t="s">
        <v>143</v>
      </c>
      <c r="I6" s="190" t="s">
        <v>144</v>
      </c>
      <c r="J6" s="108"/>
    </row>
    <row r="7" customFormat="false" ht="12.75" hidden="false" customHeight="true" outlineLevel="0" collapsed="false">
      <c r="A7" s="191"/>
      <c r="B7" s="192" t="s">
        <v>145</v>
      </c>
      <c r="C7" s="193" t="s">
        <v>146</v>
      </c>
      <c r="D7" s="193"/>
      <c r="E7" s="193"/>
      <c r="F7" s="193"/>
      <c r="G7" s="193"/>
      <c r="H7" s="194"/>
      <c r="I7" s="195"/>
    </row>
    <row r="8" customFormat="false" ht="12.75" hidden="false" customHeight="false" outlineLevel="0" collapsed="false">
      <c r="A8" s="196" t="s">
        <v>147</v>
      </c>
      <c r="B8" s="197" t="s">
        <v>75</v>
      </c>
      <c r="C8" s="198" t="s">
        <v>76</v>
      </c>
      <c r="D8" s="199"/>
      <c r="E8" s="200"/>
      <c r="F8" s="201" t="n">
        <f aca="false">SUM(G9:G71)</f>
        <v>0</v>
      </c>
      <c r="G8" s="201"/>
      <c r="H8" s="202"/>
      <c r="I8" s="203"/>
      <c r="AE8" s="0" t="s">
        <v>148</v>
      </c>
    </row>
    <row r="9" customFormat="false" ht="12.75" hidden="false" customHeight="true" outlineLevel="1" collapsed="false">
      <c r="A9" s="204"/>
      <c r="B9" s="205" t="s">
        <v>398</v>
      </c>
      <c r="C9" s="205"/>
      <c r="D9" s="205"/>
      <c r="E9" s="205"/>
      <c r="F9" s="205"/>
      <c r="G9" s="205"/>
      <c r="H9" s="206"/>
      <c r="I9" s="207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  <c r="V9" s="208"/>
      <c r="W9" s="208"/>
      <c r="X9" s="208"/>
      <c r="Y9" s="208"/>
      <c r="Z9" s="208"/>
      <c r="AA9" s="208"/>
      <c r="AB9" s="208"/>
      <c r="AC9" s="208" t="n">
        <v>0</v>
      </c>
      <c r="AD9" s="208"/>
      <c r="AE9" s="208"/>
      <c r="AF9" s="208"/>
      <c r="AG9" s="208"/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customFormat="false" ht="12.75" hidden="false" customHeight="false" outlineLevel="1" collapsed="false">
      <c r="A10" s="209" t="n">
        <v>1</v>
      </c>
      <c r="B10" s="210" t="s">
        <v>399</v>
      </c>
      <c r="C10" s="211" t="s">
        <v>400</v>
      </c>
      <c r="D10" s="212" t="s">
        <v>273</v>
      </c>
      <c r="E10" s="213" t="n">
        <v>58.08</v>
      </c>
      <c r="F10" s="214"/>
      <c r="G10" s="215" t="n">
        <f aca="false">ROUND(E10*F10,2)</f>
        <v>0</v>
      </c>
      <c r="H10" s="206" t="s">
        <v>401</v>
      </c>
      <c r="I10" s="207" t="s">
        <v>402</v>
      </c>
      <c r="J10" s="208"/>
      <c r="K10" s="208"/>
      <c r="L10" s="208"/>
      <c r="M10" s="208"/>
      <c r="N10" s="208"/>
      <c r="O10" s="208"/>
      <c r="P10" s="208"/>
      <c r="Q10" s="208"/>
      <c r="R10" s="208"/>
      <c r="S10" s="208"/>
      <c r="T10" s="208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  <c r="AE10" s="208" t="s">
        <v>155</v>
      </c>
      <c r="AF10" s="208"/>
      <c r="AG10" s="208"/>
      <c r="AH10" s="208"/>
      <c r="AI10" s="208"/>
      <c r="AJ10" s="208"/>
      <c r="AK10" s="208"/>
      <c r="AL10" s="208"/>
      <c r="AM10" s="208" t="n">
        <v>21</v>
      </c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customFormat="false" ht="12.75" hidden="false" customHeight="false" outlineLevel="1" collapsed="false">
      <c r="A11" s="209" t="n">
        <v>2</v>
      </c>
      <c r="B11" s="210" t="s">
        <v>403</v>
      </c>
      <c r="C11" s="211" t="s">
        <v>404</v>
      </c>
      <c r="D11" s="212" t="s">
        <v>273</v>
      </c>
      <c r="E11" s="213" t="n">
        <v>58.08</v>
      </c>
      <c r="F11" s="214"/>
      <c r="G11" s="215" t="n">
        <f aca="false">ROUND(E11*F11,2)</f>
        <v>0</v>
      </c>
      <c r="H11" s="206" t="s">
        <v>401</v>
      </c>
      <c r="I11" s="207" t="s">
        <v>402</v>
      </c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  <c r="AE11" s="208" t="s">
        <v>155</v>
      </c>
      <c r="AF11" s="208"/>
      <c r="AG11" s="208"/>
      <c r="AH11" s="208"/>
      <c r="AI11" s="208"/>
      <c r="AJ11" s="208"/>
      <c r="AK11" s="208"/>
      <c r="AL11" s="208"/>
      <c r="AM11" s="208" t="n">
        <v>21</v>
      </c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customFormat="false" ht="12.75" hidden="false" customHeight="true" outlineLevel="1" collapsed="false">
      <c r="A12" s="204"/>
      <c r="B12" s="219" t="s">
        <v>225</v>
      </c>
      <c r="C12" s="219"/>
      <c r="D12" s="219"/>
      <c r="E12" s="219"/>
      <c r="F12" s="219"/>
      <c r="G12" s="219"/>
      <c r="H12" s="206"/>
      <c r="I12" s="207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 t="n">
        <v>0</v>
      </c>
      <c r="AD12" s="208"/>
      <c r="AE12" s="208"/>
      <c r="AF12" s="208"/>
      <c r="AG12" s="208"/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customFormat="false" ht="12.75" hidden="false" customHeight="true" outlineLevel="1" collapsed="false">
      <c r="A13" s="204"/>
      <c r="B13" s="219" t="s">
        <v>226</v>
      </c>
      <c r="C13" s="219"/>
      <c r="D13" s="219"/>
      <c r="E13" s="219"/>
      <c r="F13" s="219"/>
      <c r="G13" s="219"/>
      <c r="H13" s="206"/>
      <c r="I13" s="207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  <c r="AE13" s="208" t="s">
        <v>173</v>
      </c>
      <c r="AF13" s="208"/>
      <c r="AG13" s="208"/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18" t="str">
        <f aca="false">B13</f>
        <v>na vzdálenost (výšku) od hladiny vody v jímce po výšku roviny proložené osou nejvyššího bodu výtlačného potrubí, odpadní potrubí v délce do 20 m,</v>
      </c>
      <c r="BA13" s="208"/>
      <c r="BB13" s="208"/>
      <c r="BC13" s="208"/>
      <c r="BD13" s="208"/>
      <c r="BE13" s="208"/>
      <c r="BF13" s="208"/>
      <c r="BG13" s="208"/>
      <c r="BH13" s="208"/>
    </row>
    <row r="14" customFormat="false" ht="12.75" hidden="false" customHeight="true" outlineLevel="1" collapsed="false">
      <c r="A14" s="204"/>
      <c r="B14" s="219" t="s">
        <v>227</v>
      </c>
      <c r="C14" s="219"/>
      <c r="D14" s="219"/>
      <c r="E14" s="219"/>
      <c r="F14" s="219"/>
      <c r="G14" s="219"/>
      <c r="H14" s="206"/>
      <c r="I14" s="207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 t="n">
        <v>1</v>
      </c>
      <c r="AD14" s="208"/>
      <c r="AE14" s="208"/>
      <c r="AF14" s="208"/>
      <c r="AG14" s="208"/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customFormat="false" ht="12.75" hidden="false" customHeight="false" outlineLevel="1" collapsed="false">
      <c r="A15" s="209" t="n">
        <v>3</v>
      </c>
      <c r="B15" s="210" t="s">
        <v>228</v>
      </c>
      <c r="C15" s="211" t="s">
        <v>229</v>
      </c>
      <c r="D15" s="212" t="s">
        <v>230</v>
      </c>
      <c r="E15" s="213" t="n">
        <v>80</v>
      </c>
      <c r="F15" s="214"/>
      <c r="G15" s="215" t="n">
        <f aca="false">ROUND(E15*F15,2)</f>
        <v>0</v>
      </c>
      <c r="H15" s="206" t="s">
        <v>231</v>
      </c>
      <c r="I15" s="207" t="s">
        <v>154</v>
      </c>
      <c r="J15" s="208"/>
      <c r="K15" s="208"/>
      <c r="L15" s="208"/>
      <c r="M15" s="208"/>
      <c r="N15" s="208"/>
      <c r="O15" s="208"/>
      <c r="P15" s="208"/>
      <c r="Q15" s="208"/>
      <c r="R15" s="208"/>
      <c r="S15" s="208"/>
      <c r="T15" s="208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  <c r="AE15" s="208" t="s">
        <v>155</v>
      </c>
      <c r="AF15" s="208"/>
      <c r="AG15" s="208"/>
      <c r="AH15" s="208"/>
      <c r="AI15" s="208"/>
      <c r="AJ15" s="208"/>
      <c r="AK15" s="208"/>
      <c r="AL15" s="208"/>
      <c r="AM15" s="208" t="n">
        <v>21</v>
      </c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customFormat="false" ht="12.75" hidden="false" customHeight="true" outlineLevel="1" collapsed="false">
      <c r="A16" s="204"/>
      <c r="B16" s="219" t="s">
        <v>232</v>
      </c>
      <c r="C16" s="219"/>
      <c r="D16" s="219"/>
      <c r="E16" s="219"/>
      <c r="F16" s="219"/>
      <c r="G16" s="219"/>
      <c r="H16" s="206"/>
      <c r="I16" s="207"/>
      <c r="J16" s="208"/>
      <c r="K16" s="208"/>
      <c r="L16" s="208"/>
      <c r="M16" s="208"/>
      <c r="N16" s="208"/>
      <c r="O16" s="208"/>
      <c r="P16" s="208"/>
      <c r="Q16" s="208"/>
      <c r="R16" s="208"/>
      <c r="S16" s="208"/>
      <c r="T16" s="208"/>
      <c r="U16" s="208"/>
      <c r="V16" s="208"/>
      <c r="W16" s="208"/>
      <c r="X16" s="208"/>
      <c r="Y16" s="208"/>
      <c r="Z16" s="208"/>
      <c r="AA16" s="208"/>
      <c r="AB16" s="208"/>
      <c r="AC16" s="208" t="n">
        <v>0</v>
      </c>
      <c r="AD16" s="208"/>
      <c r="AE16" s="208"/>
      <c r="AF16" s="208"/>
      <c r="AG16" s="208"/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customFormat="false" ht="22.5" hidden="false" customHeight="true" outlineLevel="1" collapsed="false">
      <c r="A17" s="204"/>
      <c r="B17" s="219" t="s">
        <v>233</v>
      </c>
      <c r="C17" s="219"/>
      <c r="D17" s="219"/>
      <c r="E17" s="219"/>
      <c r="F17" s="219"/>
      <c r="G17" s="219"/>
      <c r="H17" s="206"/>
      <c r="I17" s="207"/>
      <c r="J17" s="208"/>
      <c r="K17" s="208"/>
      <c r="L17" s="208"/>
      <c r="M17" s="208"/>
      <c r="N17" s="208"/>
      <c r="O17" s="208"/>
      <c r="P17" s="208"/>
      <c r="Q17" s="208"/>
      <c r="R17" s="208"/>
      <c r="S17" s="208"/>
      <c r="T17" s="208"/>
      <c r="U17" s="208"/>
      <c r="V17" s="208"/>
      <c r="W17" s="208"/>
      <c r="X17" s="208"/>
      <c r="Y17" s="208"/>
      <c r="Z17" s="208"/>
      <c r="AA17" s="208"/>
      <c r="AB17" s="208"/>
      <c r="AC17" s="208"/>
      <c r="AD17" s="208"/>
      <c r="AE17" s="208" t="s">
        <v>173</v>
      </c>
      <c r="AF17" s="208"/>
      <c r="AG17" s="208"/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18" t="str">
        <f aca="false">B17</f>
        <v>na vzdálenost (výšku) od hladiny vody v jímce po výšku roviny proložené osou nejvyššího bodu výtlačného potrubí, včetně sacího a výtlačného potrubí, příp. odpadní žlaby a lešení pod čerpadlo a pod potrubí nebo pod odpadní žlaby,</v>
      </c>
      <c r="BA17" s="208"/>
      <c r="BB17" s="208"/>
      <c r="BC17" s="208"/>
      <c r="BD17" s="208"/>
      <c r="BE17" s="208"/>
      <c r="BF17" s="208"/>
      <c r="BG17" s="208"/>
      <c r="BH17" s="208"/>
    </row>
    <row r="18" customFormat="false" ht="12.75" hidden="false" customHeight="true" outlineLevel="1" collapsed="false">
      <c r="A18" s="204"/>
      <c r="B18" s="219" t="s">
        <v>234</v>
      </c>
      <c r="C18" s="219"/>
      <c r="D18" s="219"/>
      <c r="E18" s="219"/>
      <c r="F18" s="219"/>
      <c r="G18" s="219"/>
      <c r="H18" s="206"/>
      <c r="I18" s="207"/>
      <c r="J18" s="208"/>
      <c r="K18" s="208"/>
      <c r="L18" s="208"/>
      <c r="M18" s="208"/>
      <c r="N18" s="208"/>
      <c r="O18" s="208"/>
      <c r="P18" s="208"/>
      <c r="Q18" s="208"/>
      <c r="R18" s="208"/>
      <c r="S18" s="208"/>
      <c r="T18" s="208"/>
      <c r="U18" s="208"/>
      <c r="V18" s="208"/>
      <c r="W18" s="208"/>
      <c r="X18" s="208"/>
      <c r="Y18" s="208"/>
      <c r="Z18" s="208"/>
      <c r="AA18" s="208"/>
      <c r="AB18" s="208"/>
      <c r="AC18" s="208" t="n">
        <v>1</v>
      </c>
      <c r="AD18" s="208"/>
      <c r="AE18" s="208"/>
      <c r="AF18" s="208"/>
      <c r="AG18" s="208"/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customFormat="false" ht="12.75" hidden="false" customHeight="false" outlineLevel="1" collapsed="false">
      <c r="A19" s="209" t="n">
        <v>4</v>
      </c>
      <c r="B19" s="210" t="s">
        <v>235</v>
      </c>
      <c r="C19" s="211" t="s">
        <v>236</v>
      </c>
      <c r="D19" s="212" t="s">
        <v>237</v>
      </c>
      <c r="E19" s="213" t="n">
        <v>8</v>
      </c>
      <c r="F19" s="214"/>
      <c r="G19" s="215" t="n">
        <f aca="false">ROUND(E19*F19,2)</f>
        <v>0</v>
      </c>
      <c r="H19" s="206" t="s">
        <v>231</v>
      </c>
      <c r="I19" s="207" t="s">
        <v>154</v>
      </c>
      <c r="J19" s="208"/>
      <c r="K19" s="208"/>
      <c r="L19" s="208"/>
      <c r="M19" s="208"/>
      <c r="N19" s="208"/>
      <c r="O19" s="208"/>
      <c r="P19" s="208"/>
      <c r="Q19" s="208"/>
      <c r="R19" s="208"/>
      <c r="S19" s="208"/>
      <c r="T19" s="208"/>
      <c r="U19" s="208"/>
      <c r="V19" s="208"/>
      <c r="W19" s="208"/>
      <c r="X19" s="208"/>
      <c r="Y19" s="208"/>
      <c r="Z19" s="208"/>
      <c r="AA19" s="208"/>
      <c r="AB19" s="208"/>
      <c r="AC19" s="208"/>
      <c r="AD19" s="208"/>
      <c r="AE19" s="208" t="s">
        <v>155</v>
      </c>
      <c r="AF19" s="208"/>
      <c r="AG19" s="208"/>
      <c r="AH19" s="208"/>
      <c r="AI19" s="208"/>
      <c r="AJ19" s="208"/>
      <c r="AK19" s="208"/>
      <c r="AL19" s="208"/>
      <c r="AM19" s="208" t="n">
        <v>21</v>
      </c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customFormat="false" ht="12.75" hidden="false" customHeight="true" outlineLevel="1" collapsed="false">
      <c r="A20" s="204"/>
      <c r="B20" s="219" t="s">
        <v>238</v>
      </c>
      <c r="C20" s="219"/>
      <c r="D20" s="219"/>
      <c r="E20" s="219"/>
      <c r="F20" s="219"/>
      <c r="G20" s="219"/>
      <c r="H20" s="206"/>
      <c r="I20" s="207"/>
      <c r="J20" s="208"/>
      <c r="K20" s="208"/>
      <c r="L20" s="208"/>
      <c r="M20" s="208"/>
      <c r="N20" s="208"/>
      <c r="O20" s="208"/>
      <c r="P20" s="208"/>
      <c r="Q20" s="208"/>
      <c r="R20" s="208"/>
      <c r="S20" s="208"/>
      <c r="T20" s="208"/>
      <c r="U20" s="208"/>
      <c r="V20" s="208"/>
      <c r="W20" s="208"/>
      <c r="X20" s="208"/>
      <c r="Y20" s="208"/>
      <c r="Z20" s="208"/>
      <c r="AA20" s="208"/>
      <c r="AB20" s="208"/>
      <c r="AC20" s="208" t="n">
        <v>0</v>
      </c>
      <c r="AD20" s="208"/>
      <c r="AE20" s="208"/>
      <c r="AF20" s="208"/>
      <c r="AG20" s="208"/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customFormat="false" ht="22.5" hidden="false" customHeight="true" outlineLevel="1" collapsed="false">
      <c r="A21" s="204"/>
      <c r="B21" s="219" t="s">
        <v>239</v>
      </c>
      <c r="C21" s="219"/>
      <c r="D21" s="219"/>
      <c r="E21" s="219"/>
      <c r="F21" s="219"/>
      <c r="G21" s="219"/>
      <c r="H21" s="206"/>
      <c r="I21" s="207"/>
      <c r="J21" s="208"/>
      <c r="K21" s="208"/>
      <c r="L21" s="208"/>
      <c r="M21" s="208"/>
      <c r="N21" s="208"/>
      <c r="O21" s="208"/>
      <c r="P21" s="208"/>
      <c r="Q21" s="208"/>
      <c r="R21" s="208"/>
      <c r="S21" s="208"/>
      <c r="T21" s="208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  <c r="AE21" s="208" t="s">
        <v>173</v>
      </c>
      <c r="AF21" s="208"/>
      <c r="AG21" s="208"/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18" t="str">
        <f aca="false">B21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A21" s="208"/>
      <c r="BB21" s="208"/>
      <c r="BC21" s="208"/>
      <c r="BD21" s="208"/>
      <c r="BE21" s="208"/>
      <c r="BF21" s="208"/>
      <c r="BG21" s="208"/>
      <c r="BH21" s="208"/>
    </row>
    <row r="22" customFormat="false" ht="12.75" hidden="false" customHeight="true" outlineLevel="1" collapsed="false">
      <c r="A22" s="204"/>
      <c r="B22" s="219" t="s">
        <v>240</v>
      </c>
      <c r="C22" s="219"/>
      <c r="D22" s="219"/>
      <c r="E22" s="219"/>
      <c r="F22" s="219"/>
      <c r="G22" s="219"/>
      <c r="H22" s="206"/>
      <c r="I22" s="207"/>
      <c r="J22" s="208"/>
      <c r="K22" s="208"/>
      <c r="L22" s="208"/>
      <c r="M22" s="208"/>
      <c r="N22" s="208"/>
      <c r="O22" s="208"/>
      <c r="P22" s="208"/>
      <c r="Q22" s="208"/>
      <c r="R22" s="208"/>
      <c r="S22" s="208"/>
      <c r="T22" s="208"/>
      <c r="U22" s="208"/>
      <c r="V22" s="208"/>
      <c r="W22" s="208"/>
      <c r="X22" s="208"/>
      <c r="Y22" s="208"/>
      <c r="Z22" s="208"/>
      <c r="AA22" s="208"/>
      <c r="AB22" s="208"/>
      <c r="AC22" s="208" t="n">
        <v>1</v>
      </c>
      <c r="AD22" s="208"/>
      <c r="AE22" s="208"/>
      <c r="AF22" s="208"/>
      <c r="AG22" s="208"/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customFormat="false" ht="12.75" hidden="false" customHeight="false" outlineLevel="1" collapsed="false">
      <c r="A23" s="209" t="n">
        <v>5</v>
      </c>
      <c r="B23" s="210" t="s">
        <v>241</v>
      </c>
      <c r="C23" s="211" t="s">
        <v>242</v>
      </c>
      <c r="D23" s="212" t="s">
        <v>221</v>
      </c>
      <c r="E23" s="213" t="n">
        <v>2</v>
      </c>
      <c r="F23" s="214"/>
      <c r="G23" s="215" t="n">
        <f aca="false">ROUND(E23*F23,2)</f>
        <v>0</v>
      </c>
      <c r="H23" s="206" t="s">
        <v>231</v>
      </c>
      <c r="I23" s="207" t="s">
        <v>154</v>
      </c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 t="s">
        <v>155</v>
      </c>
      <c r="AF23" s="208"/>
      <c r="AG23" s="208"/>
      <c r="AH23" s="208"/>
      <c r="AI23" s="208"/>
      <c r="AJ23" s="208"/>
      <c r="AK23" s="208"/>
      <c r="AL23" s="208"/>
      <c r="AM23" s="208" t="n">
        <v>21</v>
      </c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customFormat="false" ht="12.75" hidden="false" customHeight="true" outlineLevel="1" collapsed="false">
      <c r="A24" s="204"/>
      <c r="B24" s="219" t="s">
        <v>243</v>
      </c>
      <c r="C24" s="219"/>
      <c r="D24" s="219"/>
      <c r="E24" s="219"/>
      <c r="F24" s="219"/>
      <c r="G24" s="219"/>
      <c r="H24" s="206"/>
      <c r="I24" s="207"/>
      <c r="J24" s="208"/>
      <c r="K24" s="208"/>
      <c r="L24" s="208"/>
      <c r="M24" s="208"/>
      <c r="N24" s="208"/>
      <c r="O24" s="208"/>
      <c r="P24" s="208"/>
      <c r="Q24" s="208"/>
      <c r="R24" s="208"/>
      <c r="S24" s="208"/>
      <c r="T24" s="208"/>
      <c r="U24" s="208"/>
      <c r="V24" s="208"/>
      <c r="W24" s="208"/>
      <c r="X24" s="208"/>
      <c r="Y24" s="208"/>
      <c r="Z24" s="208"/>
      <c r="AA24" s="208"/>
      <c r="AB24" s="208"/>
      <c r="AC24" s="208" t="n">
        <v>0</v>
      </c>
      <c r="AD24" s="208"/>
      <c r="AE24" s="208"/>
      <c r="AF24" s="208"/>
      <c r="AG24" s="208"/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customFormat="false" ht="12.75" hidden="false" customHeight="true" outlineLevel="1" collapsed="false">
      <c r="A25" s="204"/>
      <c r="B25" s="219" t="s">
        <v>244</v>
      </c>
      <c r="C25" s="219"/>
      <c r="D25" s="219"/>
      <c r="E25" s="219"/>
      <c r="F25" s="219"/>
      <c r="G25" s="219"/>
      <c r="H25" s="206"/>
      <c r="I25" s="207"/>
      <c r="J25" s="208"/>
      <c r="K25" s="208"/>
      <c r="L25" s="208"/>
      <c r="M25" s="208"/>
      <c r="N25" s="208"/>
      <c r="O25" s="208"/>
      <c r="P25" s="208"/>
      <c r="Q25" s="208"/>
      <c r="R25" s="208"/>
      <c r="S25" s="208"/>
      <c r="T25" s="208"/>
      <c r="U25" s="208"/>
      <c r="V25" s="208"/>
      <c r="W25" s="208"/>
      <c r="X25" s="208"/>
      <c r="Y25" s="208"/>
      <c r="Z25" s="208"/>
      <c r="AA25" s="208"/>
      <c r="AB25" s="208"/>
      <c r="AC25" s="208"/>
      <c r="AD25" s="208"/>
      <c r="AE25" s="208" t="s">
        <v>173</v>
      </c>
      <c r="AF25" s="208"/>
      <c r="AG25" s="208"/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customFormat="false" ht="12.75" hidden="false" customHeight="false" outlineLevel="1" collapsed="false">
      <c r="A26" s="209" t="n">
        <v>6</v>
      </c>
      <c r="B26" s="210" t="s">
        <v>245</v>
      </c>
      <c r="C26" s="211" t="s">
        <v>246</v>
      </c>
      <c r="D26" s="212" t="s">
        <v>247</v>
      </c>
      <c r="E26" s="213" t="n">
        <v>1.5</v>
      </c>
      <c r="F26" s="214"/>
      <c r="G26" s="215" t="n">
        <f aca="false">ROUND(E26*F26,2)</f>
        <v>0</v>
      </c>
      <c r="H26" s="206" t="s">
        <v>231</v>
      </c>
      <c r="I26" s="207" t="s">
        <v>154</v>
      </c>
      <c r="J26" s="208"/>
      <c r="K26" s="208"/>
      <c r="L26" s="208"/>
      <c r="M26" s="208"/>
      <c r="N26" s="208"/>
      <c r="O26" s="208"/>
      <c r="P26" s="208"/>
      <c r="Q26" s="208"/>
      <c r="R26" s="208"/>
      <c r="S26" s="208"/>
      <c r="T26" s="208"/>
      <c r="U26" s="208"/>
      <c r="V26" s="208"/>
      <c r="W26" s="208"/>
      <c r="X26" s="208"/>
      <c r="Y26" s="208"/>
      <c r="Z26" s="208"/>
      <c r="AA26" s="208"/>
      <c r="AB26" s="208"/>
      <c r="AC26" s="208"/>
      <c r="AD26" s="208"/>
      <c r="AE26" s="208" t="s">
        <v>155</v>
      </c>
      <c r="AF26" s="208"/>
      <c r="AG26" s="208"/>
      <c r="AH26" s="208"/>
      <c r="AI26" s="208"/>
      <c r="AJ26" s="208"/>
      <c r="AK26" s="208"/>
      <c r="AL26" s="208"/>
      <c r="AM26" s="208" t="n">
        <v>21</v>
      </c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customFormat="false" ht="12.75" hidden="false" customHeight="true" outlineLevel="1" collapsed="false">
      <c r="A27" s="204"/>
      <c r="B27" s="219" t="s">
        <v>248</v>
      </c>
      <c r="C27" s="219"/>
      <c r="D27" s="219"/>
      <c r="E27" s="219"/>
      <c r="F27" s="219"/>
      <c r="G27" s="219"/>
      <c r="H27" s="206"/>
      <c r="I27" s="207"/>
      <c r="J27" s="208"/>
      <c r="K27" s="208"/>
      <c r="L27" s="208"/>
      <c r="M27" s="208"/>
      <c r="N27" s="208"/>
      <c r="O27" s="208"/>
      <c r="P27" s="208"/>
      <c r="Q27" s="208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 t="n">
        <v>0</v>
      </c>
      <c r="AD27" s="208"/>
      <c r="AE27" s="208"/>
      <c r="AF27" s="208"/>
      <c r="AG27" s="208"/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customFormat="false" ht="22.5" hidden="false" customHeight="true" outlineLevel="1" collapsed="false">
      <c r="A28" s="204"/>
      <c r="B28" s="219" t="s">
        <v>249</v>
      </c>
      <c r="C28" s="219"/>
      <c r="D28" s="219"/>
      <c r="E28" s="219"/>
      <c r="F28" s="219"/>
      <c r="G28" s="219"/>
      <c r="H28" s="206"/>
      <c r="I28" s="207"/>
      <c r="J28" s="208"/>
      <c r="K28" s="208"/>
      <c r="L28" s="208"/>
      <c r="M28" s="208"/>
      <c r="N28" s="208"/>
      <c r="O28" s="208"/>
      <c r="P28" s="208"/>
      <c r="Q28" s="208"/>
      <c r="R28" s="208"/>
      <c r="S28" s="208"/>
      <c r="T28" s="208"/>
      <c r="U28" s="208"/>
      <c r="V28" s="208"/>
      <c r="W28" s="208"/>
      <c r="X28" s="208"/>
      <c r="Y28" s="208"/>
      <c r="Z28" s="208"/>
      <c r="AA28" s="208"/>
      <c r="AB28" s="208"/>
      <c r="AC28" s="208"/>
      <c r="AD28" s="208"/>
      <c r="AE28" s="208" t="s">
        <v>173</v>
      </c>
      <c r="AF28" s="208"/>
      <c r="AG28" s="208"/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18" t="str">
        <f aca="false">B28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A28" s="208"/>
      <c r="BB28" s="208"/>
      <c r="BC28" s="208"/>
      <c r="BD28" s="208"/>
      <c r="BE28" s="208"/>
      <c r="BF28" s="208"/>
      <c r="BG28" s="208"/>
      <c r="BH28" s="208"/>
    </row>
    <row r="29" customFormat="false" ht="12.75" hidden="false" customHeight="false" outlineLevel="1" collapsed="false">
      <c r="A29" s="209" t="n">
        <v>7</v>
      </c>
      <c r="B29" s="210" t="s">
        <v>405</v>
      </c>
      <c r="C29" s="211" t="s">
        <v>406</v>
      </c>
      <c r="D29" s="212" t="s">
        <v>247</v>
      </c>
      <c r="E29" s="213" t="n">
        <v>12.2</v>
      </c>
      <c r="F29" s="214"/>
      <c r="G29" s="215" t="n">
        <f aca="false">ROUND(E29*F29,2)</f>
        <v>0</v>
      </c>
      <c r="H29" s="206" t="s">
        <v>231</v>
      </c>
      <c r="I29" s="207" t="s">
        <v>154</v>
      </c>
      <c r="J29" s="208"/>
      <c r="K29" s="208"/>
      <c r="L29" s="208"/>
      <c r="M29" s="208"/>
      <c r="N29" s="208"/>
      <c r="O29" s="208"/>
      <c r="P29" s="208"/>
      <c r="Q29" s="208"/>
      <c r="R29" s="208"/>
      <c r="S29" s="208"/>
      <c r="T29" s="208"/>
      <c r="U29" s="208"/>
      <c r="V29" s="208"/>
      <c r="W29" s="208"/>
      <c r="X29" s="208"/>
      <c r="Y29" s="208"/>
      <c r="Z29" s="208"/>
      <c r="AA29" s="208"/>
      <c r="AB29" s="208"/>
      <c r="AC29" s="208"/>
      <c r="AD29" s="208"/>
      <c r="AE29" s="208" t="s">
        <v>155</v>
      </c>
      <c r="AF29" s="208"/>
      <c r="AG29" s="208"/>
      <c r="AH29" s="208"/>
      <c r="AI29" s="208"/>
      <c r="AJ29" s="208"/>
      <c r="AK29" s="208"/>
      <c r="AL29" s="208"/>
      <c r="AM29" s="208" t="n">
        <v>21</v>
      </c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customFormat="false" ht="12.75" hidden="false" customHeight="false" outlineLevel="1" collapsed="false">
      <c r="A30" s="209" t="n">
        <v>8</v>
      </c>
      <c r="B30" s="210" t="s">
        <v>407</v>
      </c>
      <c r="C30" s="211" t="s">
        <v>408</v>
      </c>
      <c r="D30" s="212" t="s">
        <v>247</v>
      </c>
      <c r="E30" s="213" t="n">
        <v>16.26</v>
      </c>
      <c r="F30" s="214"/>
      <c r="G30" s="215" t="n">
        <f aca="false">ROUND(E30*F30,2)</f>
        <v>0</v>
      </c>
      <c r="H30" s="206" t="s">
        <v>231</v>
      </c>
      <c r="I30" s="207" t="s">
        <v>154</v>
      </c>
      <c r="J30" s="208"/>
      <c r="K30" s="208"/>
      <c r="L30" s="208"/>
      <c r="M30" s="208"/>
      <c r="N30" s="208"/>
      <c r="O30" s="208"/>
      <c r="P30" s="208"/>
      <c r="Q30" s="208"/>
      <c r="R30" s="208"/>
      <c r="S30" s="208"/>
      <c r="T30" s="208"/>
      <c r="U30" s="208"/>
      <c r="V30" s="208"/>
      <c r="W30" s="208"/>
      <c r="X30" s="208"/>
      <c r="Y30" s="208"/>
      <c r="Z30" s="208"/>
      <c r="AA30" s="208"/>
      <c r="AB30" s="208"/>
      <c r="AC30" s="208"/>
      <c r="AD30" s="208"/>
      <c r="AE30" s="208" t="s">
        <v>155</v>
      </c>
      <c r="AF30" s="208"/>
      <c r="AG30" s="208"/>
      <c r="AH30" s="208"/>
      <c r="AI30" s="208"/>
      <c r="AJ30" s="208"/>
      <c r="AK30" s="208"/>
      <c r="AL30" s="208"/>
      <c r="AM30" s="208" t="n">
        <v>21</v>
      </c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customFormat="false" ht="12.75" hidden="false" customHeight="false" outlineLevel="1" collapsed="false">
      <c r="A31" s="209" t="n">
        <v>9</v>
      </c>
      <c r="B31" s="210" t="s">
        <v>254</v>
      </c>
      <c r="C31" s="211" t="s">
        <v>255</v>
      </c>
      <c r="D31" s="212" t="s">
        <v>247</v>
      </c>
      <c r="E31" s="213" t="n">
        <v>20.33</v>
      </c>
      <c r="F31" s="214"/>
      <c r="G31" s="215" t="n">
        <f aca="false">ROUND(E31*F31,2)</f>
        <v>0</v>
      </c>
      <c r="H31" s="206" t="s">
        <v>231</v>
      </c>
      <c r="I31" s="207" t="s">
        <v>256</v>
      </c>
      <c r="J31" s="208"/>
      <c r="K31" s="208"/>
      <c r="L31" s="208"/>
      <c r="M31" s="208"/>
      <c r="N31" s="208"/>
      <c r="O31" s="208"/>
      <c r="P31" s="208"/>
      <c r="Q31" s="208"/>
      <c r="R31" s="208"/>
      <c r="S31" s="208"/>
      <c r="T31" s="208"/>
      <c r="U31" s="208"/>
      <c r="V31" s="208"/>
      <c r="W31" s="208"/>
      <c r="X31" s="208"/>
      <c r="Y31" s="208"/>
      <c r="Z31" s="208"/>
      <c r="AA31" s="208"/>
      <c r="AB31" s="208"/>
      <c r="AC31" s="208"/>
      <c r="AD31" s="208"/>
      <c r="AE31" s="208" t="s">
        <v>155</v>
      </c>
      <c r="AF31" s="208"/>
      <c r="AG31" s="208"/>
      <c r="AH31" s="208"/>
      <c r="AI31" s="208"/>
      <c r="AJ31" s="208"/>
      <c r="AK31" s="208"/>
      <c r="AL31" s="208"/>
      <c r="AM31" s="208" t="n">
        <v>21</v>
      </c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customFormat="false" ht="12.75" hidden="false" customHeight="false" outlineLevel="1" collapsed="false">
      <c r="A32" s="209" t="n">
        <v>10</v>
      </c>
      <c r="B32" s="210" t="s">
        <v>257</v>
      </c>
      <c r="C32" s="211" t="s">
        <v>258</v>
      </c>
      <c r="D32" s="212" t="s">
        <v>247</v>
      </c>
      <c r="E32" s="213" t="n">
        <v>20.33</v>
      </c>
      <c r="F32" s="214"/>
      <c r="G32" s="215" t="n">
        <f aca="false">ROUND(E32*F32,2)</f>
        <v>0</v>
      </c>
      <c r="H32" s="206" t="s">
        <v>231</v>
      </c>
      <c r="I32" s="207" t="s">
        <v>256</v>
      </c>
      <c r="J32" s="208"/>
      <c r="K32" s="208"/>
      <c r="L32" s="208"/>
      <c r="M32" s="208"/>
      <c r="N32" s="208"/>
      <c r="O32" s="208"/>
      <c r="P32" s="208"/>
      <c r="Q32" s="208"/>
      <c r="R32" s="208"/>
      <c r="S32" s="208"/>
      <c r="T32" s="208"/>
      <c r="U32" s="208"/>
      <c r="V32" s="208"/>
      <c r="W32" s="208"/>
      <c r="X32" s="208"/>
      <c r="Y32" s="208"/>
      <c r="Z32" s="208"/>
      <c r="AA32" s="208"/>
      <c r="AB32" s="208"/>
      <c r="AC32" s="208"/>
      <c r="AD32" s="208"/>
      <c r="AE32" s="208" t="s">
        <v>155</v>
      </c>
      <c r="AF32" s="208"/>
      <c r="AG32" s="208"/>
      <c r="AH32" s="208"/>
      <c r="AI32" s="208"/>
      <c r="AJ32" s="208"/>
      <c r="AK32" s="208"/>
      <c r="AL32" s="208"/>
      <c r="AM32" s="208" t="n">
        <v>21</v>
      </c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customFormat="false" ht="12.75" hidden="false" customHeight="false" outlineLevel="1" collapsed="false">
      <c r="A33" s="209" t="n">
        <v>11</v>
      </c>
      <c r="B33" s="210" t="s">
        <v>259</v>
      </c>
      <c r="C33" s="211" t="s">
        <v>260</v>
      </c>
      <c r="D33" s="212" t="s">
        <v>247</v>
      </c>
      <c r="E33" s="213" t="n">
        <v>12.2</v>
      </c>
      <c r="F33" s="214"/>
      <c r="G33" s="215" t="n">
        <f aca="false">ROUND(E33*F33,2)</f>
        <v>0</v>
      </c>
      <c r="H33" s="206" t="s">
        <v>231</v>
      </c>
      <c r="I33" s="207" t="s">
        <v>154</v>
      </c>
      <c r="J33" s="208"/>
      <c r="K33" s="208"/>
      <c r="L33" s="208"/>
      <c r="M33" s="208"/>
      <c r="N33" s="208"/>
      <c r="O33" s="208"/>
      <c r="P33" s="208"/>
      <c r="Q33" s="208"/>
      <c r="R33" s="208"/>
      <c r="S33" s="208"/>
      <c r="T33" s="208"/>
      <c r="U33" s="208"/>
      <c r="V33" s="208"/>
      <c r="W33" s="208"/>
      <c r="X33" s="208"/>
      <c r="Y33" s="208"/>
      <c r="Z33" s="208"/>
      <c r="AA33" s="208"/>
      <c r="AB33" s="208"/>
      <c r="AC33" s="208"/>
      <c r="AD33" s="208"/>
      <c r="AE33" s="208" t="s">
        <v>155</v>
      </c>
      <c r="AF33" s="208"/>
      <c r="AG33" s="208"/>
      <c r="AH33" s="208"/>
      <c r="AI33" s="208"/>
      <c r="AJ33" s="208"/>
      <c r="AK33" s="208"/>
      <c r="AL33" s="208"/>
      <c r="AM33" s="208" t="n">
        <v>21</v>
      </c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customFormat="false" ht="12.75" hidden="false" customHeight="true" outlineLevel="1" collapsed="false">
      <c r="A34" s="204"/>
      <c r="B34" s="219" t="s">
        <v>261</v>
      </c>
      <c r="C34" s="219"/>
      <c r="D34" s="219"/>
      <c r="E34" s="219"/>
      <c r="F34" s="219"/>
      <c r="G34" s="219"/>
      <c r="H34" s="206"/>
      <c r="I34" s="207"/>
      <c r="J34" s="208"/>
      <c r="K34" s="208"/>
      <c r="L34" s="208"/>
      <c r="M34" s="208"/>
      <c r="N34" s="208"/>
      <c r="O34" s="208"/>
      <c r="P34" s="208"/>
      <c r="Q34" s="208"/>
      <c r="R34" s="208"/>
      <c r="S34" s="208"/>
      <c r="T34" s="208"/>
      <c r="U34" s="208"/>
      <c r="V34" s="208"/>
      <c r="W34" s="208"/>
      <c r="X34" s="208"/>
      <c r="Y34" s="208"/>
      <c r="Z34" s="208"/>
      <c r="AA34" s="208"/>
      <c r="AB34" s="208"/>
      <c r="AC34" s="208" t="n">
        <v>0</v>
      </c>
      <c r="AD34" s="208"/>
      <c r="AE34" s="208"/>
      <c r="AF34" s="208"/>
      <c r="AG34" s="208"/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customFormat="false" ht="33.75" hidden="false" customHeight="true" outlineLevel="1" collapsed="false">
      <c r="A35" s="204"/>
      <c r="B35" s="219" t="s">
        <v>262</v>
      </c>
      <c r="C35" s="219"/>
      <c r="D35" s="219"/>
      <c r="E35" s="219"/>
      <c r="F35" s="219"/>
      <c r="G35" s="219"/>
      <c r="H35" s="206"/>
      <c r="I35" s="207"/>
      <c r="J35" s="208"/>
      <c r="K35" s="208"/>
      <c r="L35" s="208"/>
      <c r="M35" s="208"/>
      <c r="N35" s="208"/>
      <c r="O35" s="208"/>
      <c r="P35" s="208"/>
      <c r="Q35" s="208"/>
      <c r="R35" s="208"/>
      <c r="S35" s="208"/>
      <c r="T35" s="208"/>
      <c r="U35" s="208"/>
      <c r="V35" s="208"/>
      <c r="W35" s="208"/>
      <c r="X35" s="208"/>
      <c r="Y35" s="208"/>
      <c r="Z35" s="208"/>
      <c r="AA35" s="208"/>
      <c r="AB35" s="208"/>
      <c r="AC35" s="208"/>
      <c r="AD35" s="208"/>
      <c r="AE35" s="208" t="s">
        <v>173</v>
      </c>
      <c r="AF35" s="208"/>
      <c r="AG35" s="208"/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18" t="str">
        <f aca="false">B35</f>
        <v>Hloubení rýh šířka přes 60 do 200 cm 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A35" s="208"/>
      <c r="BB35" s="208"/>
      <c r="BC35" s="208"/>
      <c r="BD35" s="208"/>
      <c r="BE35" s="208"/>
      <c r="BF35" s="208"/>
      <c r="BG35" s="208"/>
      <c r="BH35" s="208"/>
    </row>
    <row r="36" customFormat="false" ht="12.75" hidden="false" customHeight="false" outlineLevel="1" collapsed="false">
      <c r="A36" s="209" t="n">
        <v>12</v>
      </c>
      <c r="B36" s="210" t="s">
        <v>263</v>
      </c>
      <c r="C36" s="211" t="s">
        <v>264</v>
      </c>
      <c r="D36" s="212" t="s">
        <v>247</v>
      </c>
      <c r="E36" s="213" t="n">
        <v>12.2</v>
      </c>
      <c r="F36" s="214"/>
      <c r="G36" s="215" t="n">
        <f aca="false">ROUND(E36*F36,2)</f>
        <v>0</v>
      </c>
      <c r="H36" s="206" t="s">
        <v>231</v>
      </c>
      <c r="I36" s="207" t="s">
        <v>265</v>
      </c>
      <c r="J36" s="208"/>
      <c r="K36" s="208"/>
      <c r="L36" s="208"/>
      <c r="M36" s="208"/>
      <c r="N36" s="208"/>
      <c r="O36" s="208"/>
      <c r="P36" s="208"/>
      <c r="Q36" s="208"/>
      <c r="R36" s="208"/>
      <c r="S36" s="208"/>
      <c r="T36" s="208"/>
      <c r="U36" s="208"/>
      <c r="V36" s="208"/>
      <c r="W36" s="208"/>
      <c r="X36" s="208"/>
      <c r="Y36" s="208"/>
      <c r="Z36" s="208"/>
      <c r="AA36" s="208"/>
      <c r="AB36" s="208"/>
      <c r="AC36" s="208"/>
      <c r="AD36" s="208"/>
      <c r="AE36" s="208" t="s">
        <v>155</v>
      </c>
      <c r="AF36" s="208"/>
      <c r="AG36" s="208"/>
      <c r="AH36" s="208"/>
      <c r="AI36" s="208"/>
      <c r="AJ36" s="208"/>
      <c r="AK36" s="208"/>
      <c r="AL36" s="208"/>
      <c r="AM36" s="208" t="n">
        <v>21</v>
      </c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customFormat="false" ht="12.75" hidden="false" customHeight="true" outlineLevel="1" collapsed="false">
      <c r="A37" s="204"/>
      <c r="B37" s="219" t="s">
        <v>266</v>
      </c>
      <c r="C37" s="219"/>
      <c r="D37" s="219"/>
      <c r="E37" s="219"/>
      <c r="F37" s="219"/>
      <c r="G37" s="219"/>
      <c r="H37" s="206"/>
      <c r="I37" s="207"/>
      <c r="J37" s="208"/>
      <c r="K37" s="208"/>
      <c r="L37" s="208"/>
      <c r="M37" s="208"/>
      <c r="N37" s="208"/>
      <c r="O37" s="208"/>
      <c r="P37" s="208"/>
      <c r="Q37" s="208"/>
      <c r="R37" s="208"/>
      <c r="S37" s="208"/>
      <c r="T37" s="208"/>
      <c r="U37" s="208"/>
      <c r="V37" s="208"/>
      <c r="W37" s="208"/>
      <c r="X37" s="208"/>
      <c r="Y37" s="208"/>
      <c r="Z37" s="208"/>
      <c r="AA37" s="208"/>
      <c r="AB37" s="208"/>
      <c r="AC37" s="208" t="n">
        <v>0</v>
      </c>
      <c r="AD37" s="208"/>
      <c r="AE37" s="208"/>
      <c r="AF37" s="208"/>
      <c r="AG37" s="208"/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customFormat="false" ht="33.75" hidden="false" customHeight="true" outlineLevel="1" collapsed="false">
      <c r="A38" s="204"/>
      <c r="B38" s="219" t="s">
        <v>262</v>
      </c>
      <c r="C38" s="219"/>
      <c r="D38" s="219"/>
      <c r="E38" s="219"/>
      <c r="F38" s="219"/>
      <c r="G38" s="219"/>
      <c r="H38" s="206"/>
      <c r="I38" s="207"/>
      <c r="J38" s="208"/>
      <c r="K38" s="208"/>
      <c r="L38" s="208"/>
      <c r="M38" s="208"/>
      <c r="N38" s="208"/>
      <c r="O38" s="208"/>
      <c r="P38" s="208"/>
      <c r="Q38" s="208"/>
      <c r="R38" s="208"/>
      <c r="S38" s="208"/>
      <c r="T38" s="208"/>
      <c r="U38" s="208"/>
      <c r="V38" s="208"/>
      <c r="W38" s="208"/>
      <c r="X38" s="208"/>
      <c r="Y38" s="208"/>
      <c r="Z38" s="208"/>
      <c r="AA38" s="208"/>
      <c r="AB38" s="208"/>
      <c r="AC38" s="208"/>
      <c r="AD38" s="208"/>
      <c r="AE38" s="208" t="s">
        <v>173</v>
      </c>
      <c r="AF38" s="208"/>
      <c r="AG38" s="208"/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18" t="str">
        <f aca="false">B38</f>
        <v>Hloubení rýh šířka přes 60 do 200 cm 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A38" s="208"/>
      <c r="BB38" s="208"/>
      <c r="BC38" s="208"/>
      <c r="BD38" s="208"/>
      <c r="BE38" s="208"/>
      <c r="BF38" s="208"/>
      <c r="BG38" s="208"/>
      <c r="BH38" s="208"/>
    </row>
    <row r="39" customFormat="false" ht="12.75" hidden="false" customHeight="false" outlineLevel="1" collapsed="false">
      <c r="A39" s="209" t="n">
        <v>13</v>
      </c>
      <c r="B39" s="210" t="s">
        <v>267</v>
      </c>
      <c r="C39" s="211" t="s">
        <v>268</v>
      </c>
      <c r="D39" s="212" t="s">
        <v>247</v>
      </c>
      <c r="E39" s="213" t="n">
        <v>16.26</v>
      </c>
      <c r="F39" s="214"/>
      <c r="G39" s="215" t="n">
        <f aca="false">ROUND(E39*F39,2)</f>
        <v>0</v>
      </c>
      <c r="H39" s="206" t="s">
        <v>231</v>
      </c>
      <c r="I39" s="207" t="s">
        <v>265</v>
      </c>
      <c r="J39" s="208"/>
      <c r="K39" s="208"/>
      <c r="L39" s="208"/>
      <c r="M39" s="208"/>
      <c r="N39" s="208"/>
      <c r="O39" s="208"/>
      <c r="P39" s="208"/>
      <c r="Q39" s="208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  <c r="AE39" s="208" t="s">
        <v>155</v>
      </c>
      <c r="AF39" s="208"/>
      <c r="AG39" s="208"/>
      <c r="AH39" s="208"/>
      <c r="AI39" s="208"/>
      <c r="AJ39" s="208"/>
      <c r="AK39" s="208"/>
      <c r="AL39" s="208"/>
      <c r="AM39" s="208" t="n">
        <v>21</v>
      </c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customFormat="false" ht="12.75" hidden="false" customHeight="true" outlineLevel="1" collapsed="false">
      <c r="A40" s="204"/>
      <c r="B40" s="219" t="s">
        <v>269</v>
      </c>
      <c r="C40" s="219"/>
      <c r="D40" s="219"/>
      <c r="E40" s="219"/>
      <c r="F40" s="219"/>
      <c r="G40" s="219"/>
      <c r="H40" s="206"/>
      <c r="I40" s="207"/>
      <c r="J40" s="208"/>
      <c r="K40" s="208"/>
      <c r="L40" s="208"/>
      <c r="M40" s="208"/>
      <c r="N40" s="208"/>
      <c r="O40" s="208"/>
      <c r="P40" s="208"/>
      <c r="Q40" s="208"/>
      <c r="R40" s="208"/>
      <c r="S40" s="208"/>
      <c r="T40" s="208"/>
      <c r="U40" s="208"/>
      <c r="V40" s="208"/>
      <c r="W40" s="208"/>
      <c r="X40" s="208"/>
      <c r="Y40" s="208"/>
      <c r="Z40" s="208"/>
      <c r="AA40" s="208"/>
      <c r="AB40" s="208"/>
      <c r="AC40" s="208" t="n">
        <v>0</v>
      </c>
      <c r="AD40" s="208"/>
      <c r="AE40" s="208"/>
      <c r="AF40" s="208"/>
      <c r="AG40" s="208"/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customFormat="false" ht="12.75" hidden="false" customHeight="true" outlineLevel="1" collapsed="false">
      <c r="A41" s="204"/>
      <c r="B41" s="219" t="s">
        <v>270</v>
      </c>
      <c r="C41" s="219"/>
      <c r="D41" s="219"/>
      <c r="E41" s="219"/>
      <c r="F41" s="219"/>
      <c r="G41" s="219"/>
      <c r="H41" s="206"/>
      <c r="I41" s="207"/>
      <c r="J41" s="208"/>
      <c r="K41" s="208"/>
      <c r="L41" s="208"/>
      <c r="M41" s="208"/>
      <c r="N41" s="208"/>
      <c r="O41" s="208"/>
      <c r="P41" s="208"/>
      <c r="Q41" s="208"/>
      <c r="R41" s="208"/>
      <c r="S41" s="208"/>
      <c r="T41" s="208"/>
      <c r="U41" s="208"/>
      <c r="V41" s="208"/>
      <c r="W41" s="208"/>
      <c r="X41" s="208"/>
      <c r="Y41" s="208"/>
      <c r="Z41" s="208"/>
      <c r="AA41" s="208"/>
      <c r="AB41" s="208"/>
      <c r="AC41" s="208"/>
      <c r="AD41" s="208"/>
      <c r="AE41" s="208" t="s">
        <v>173</v>
      </c>
      <c r="AF41" s="208"/>
      <c r="AG41" s="208"/>
      <c r="AH41" s="208"/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customFormat="false" ht="12.75" hidden="false" customHeight="false" outlineLevel="1" collapsed="false">
      <c r="A42" s="209" t="n">
        <v>14</v>
      </c>
      <c r="B42" s="210" t="s">
        <v>271</v>
      </c>
      <c r="C42" s="211" t="s">
        <v>409</v>
      </c>
      <c r="D42" s="212" t="s">
        <v>273</v>
      </c>
      <c r="E42" s="213" t="n">
        <v>261.36</v>
      </c>
      <c r="F42" s="214"/>
      <c r="G42" s="215" t="n">
        <f aca="false">ROUND(E42*F42,2)</f>
        <v>0</v>
      </c>
      <c r="H42" s="206" t="s">
        <v>231</v>
      </c>
      <c r="I42" s="207" t="s">
        <v>154</v>
      </c>
      <c r="J42" s="208"/>
      <c r="K42" s="208"/>
      <c r="L42" s="208"/>
      <c r="M42" s="208"/>
      <c r="N42" s="208"/>
      <c r="O42" s="208"/>
      <c r="P42" s="208"/>
      <c r="Q42" s="208"/>
      <c r="R42" s="208"/>
      <c r="S42" s="208"/>
      <c r="T42" s="208"/>
      <c r="U42" s="208"/>
      <c r="V42" s="208"/>
      <c r="W42" s="208"/>
      <c r="X42" s="208"/>
      <c r="Y42" s="208"/>
      <c r="Z42" s="208"/>
      <c r="AA42" s="208"/>
      <c r="AB42" s="208"/>
      <c r="AC42" s="208"/>
      <c r="AD42" s="208"/>
      <c r="AE42" s="208" t="s">
        <v>155</v>
      </c>
      <c r="AF42" s="208"/>
      <c r="AG42" s="208"/>
      <c r="AH42" s="208"/>
      <c r="AI42" s="208"/>
      <c r="AJ42" s="208"/>
      <c r="AK42" s="208"/>
      <c r="AL42" s="208"/>
      <c r="AM42" s="208" t="n">
        <v>21</v>
      </c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customFormat="false" ht="12.75" hidden="false" customHeight="true" outlineLevel="1" collapsed="false">
      <c r="A43" s="204"/>
      <c r="B43" s="219" t="s">
        <v>276</v>
      </c>
      <c r="C43" s="219"/>
      <c r="D43" s="219"/>
      <c r="E43" s="219"/>
      <c r="F43" s="219"/>
      <c r="G43" s="219"/>
      <c r="H43" s="206"/>
      <c r="I43" s="207"/>
      <c r="J43" s="208"/>
      <c r="K43" s="208"/>
      <c r="L43" s="208"/>
      <c r="M43" s="208"/>
      <c r="N43" s="208"/>
      <c r="O43" s="208"/>
      <c r="P43" s="208"/>
      <c r="Q43" s="208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 t="n">
        <v>0</v>
      </c>
      <c r="AD43" s="208"/>
      <c r="AE43" s="208"/>
      <c r="AF43" s="208"/>
      <c r="AG43" s="208"/>
      <c r="AH43" s="208"/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customFormat="false" ht="12.75" hidden="false" customHeight="true" outlineLevel="1" collapsed="false">
      <c r="A44" s="204"/>
      <c r="B44" s="219" t="s">
        <v>277</v>
      </c>
      <c r="C44" s="219"/>
      <c r="D44" s="219"/>
      <c r="E44" s="219"/>
      <c r="F44" s="219"/>
      <c r="G44" s="219"/>
      <c r="H44" s="206"/>
      <c r="I44" s="207"/>
      <c r="J44" s="208"/>
      <c r="K44" s="208"/>
      <c r="L44" s="208"/>
      <c r="M44" s="208"/>
      <c r="N44" s="208"/>
      <c r="O44" s="208"/>
      <c r="P44" s="208"/>
      <c r="Q44" s="208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  <c r="AE44" s="208" t="s">
        <v>173</v>
      </c>
      <c r="AF44" s="208"/>
      <c r="AG44" s="208"/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customFormat="false" ht="12.75" hidden="false" customHeight="false" outlineLevel="1" collapsed="false">
      <c r="A45" s="209" t="n">
        <v>15</v>
      </c>
      <c r="B45" s="210" t="s">
        <v>278</v>
      </c>
      <c r="C45" s="211" t="s">
        <v>410</v>
      </c>
      <c r="D45" s="212" t="s">
        <v>273</v>
      </c>
      <c r="E45" s="213" t="n">
        <v>261.36</v>
      </c>
      <c r="F45" s="214"/>
      <c r="G45" s="215" t="n">
        <f aca="false">ROUND(E45*F45,2)</f>
        <v>0</v>
      </c>
      <c r="H45" s="206" t="s">
        <v>231</v>
      </c>
      <c r="I45" s="207" t="s">
        <v>154</v>
      </c>
      <c r="J45" s="208"/>
      <c r="K45" s="208"/>
      <c r="L45" s="208"/>
      <c r="M45" s="208"/>
      <c r="N45" s="208"/>
      <c r="O45" s="208"/>
      <c r="P45" s="208"/>
      <c r="Q45" s="208"/>
      <c r="R45" s="208"/>
      <c r="S45" s="208"/>
      <c r="T45" s="208"/>
      <c r="U45" s="208"/>
      <c r="V45" s="208"/>
      <c r="W45" s="208"/>
      <c r="X45" s="208"/>
      <c r="Y45" s="208"/>
      <c r="Z45" s="208"/>
      <c r="AA45" s="208"/>
      <c r="AB45" s="208"/>
      <c r="AC45" s="208"/>
      <c r="AD45" s="208"/>
      <c r="AE45" s="208" t="s">
        <v>155</v>
      </c>
      <c r="AF45" s="208"/>
      <c r="AG45" s="208"/>
      <c r="AH45" s="208"/>
      <c r="AI45" s="208"/>
      <c r="AJ45" s="208"/>
      <c r="AK45" s="208"/>
      <c r="AL45" s="208"/>
      <c r="AM45" s="208" t="n">
        <v>21</v>
      </c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customFormat="false" ht="12.75" hidden="false" customHeight="true" outlineLevel="1" collapsed="false">
      <c r="A46" s="204"/>
      <c r="B46" s="219" t="s">
        <v>282</v>
      </c>
      <c r="C46" s="219"/>
      <c r="D46" s="219"/>
      <c r="E46" s="219"/>
      <c r="F46" s="219"/>
      <c r="G46" s="219"/>
      <c r="H46" s="206"/>
      <c r="I46" s="207"/>
      <c r="J46" s="208"/>
      <c r="K46" s="208"/>
      <c r="L46" s="208"/>
      <c r="M46" s="208"/>
      <c r="N46" s="208"/>
      <c r="O46" s="208"/>
      <c r="P46" s="208"/>
      <c r="Q46" s="208"/>
      <c r="R46" s="208"/>
      <c r="S46" s="208"/>
      <c r="T46" s="208"/>
      <c r="U46" s="208"/>
      <c r="V46" s="208"/>
      <c r="W46" s="208"/>
      <c r="X46" s="208"/>
      <c r="Y46" s="208"/>
      <c r="Z46" s="208"/>
      <c r="AA46" s="208"/>
      <c r="AB46" s="208"/>
      <c r="AC46" s="208" t="n">
        <v>0</v>
      </c>
      <c r="AD46" s="208"/>
      <c r="AE46" s="208"/>
      <c r="AF46" s="208"/>
      <c r="AG46" s="208"/>
      <c r="AH46" s="208"/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customFormat="false" ht="12.75" hidden="false" customHeight="true" outlineLevel="1" collapsed="false">
      <c r="A47" s="204"/>
      <c r="B47" s="219" t="s">
        <v>283</v>
      </c>
      <c r="C47" s="219"/>
      <c r="D47" s="219"/>
      <c r="E47" s="219"/>
      <c r="F47" s="219"/>
      <c r="G47" s="219"/>
      <c r="H47" s="206"/>
      <c r="I47" s="207"/>
      <c r="J47" s="208"/>
      <c r="K47" s="208"/>
      <c r="L47" s="208"/>
      <c r="M47" s="208"/>
      <c r="N47" s="208"/>
      <c r="O47" s="208"/>
      <c r="P47" s="208"/>
      <c r="Q47" s="208"/>
      <c r="R47" s="208"/>
      <c r="S47" s="208"/>
      <c r="T47" s="208"/>
      <c r="U47" s="208"/>
      <c r="V47" s="208"/>
      <c r="W47" s="208"/>
      <c r="X47" s="208"/>
      <c r="Y47" s="208"/>
      <c r="Z47" s="208"/>
      <c r="AA47" s="208"/>
      <c r="AB47" s="208"/>
      <c r="AC47" s="208"/>
      <c r="AD47" s="208"/>
      <c r="AE47" s="208" t="s">
        <v>173</v>
      </c>
      <c r="AF47" s="208"/>
      <c r="AG47" s="208"/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customFormat="false" ht="12.75" hidden="false" customHeight="false" outlineLevel="1" collapsed="false">
      <c r="A48" s="209" t="n">
        <v>16</v>
      </c>
      <c r="B48" s="210" t="s">
        <v>284</v>
      </c>
      <c r="C48" s="211" t="s">
        <v>285</v>
      </c>
      <c r="D48" s="212" t="s">
        <v>247</v>
      </c>
      <c r="E48" s="213" t="n">
        <v>28.46</v>
      </c>
      <c r="F48" s="214"/>
      <c r="G48" s="215" t="n">
        <f aca="false">ROUND(E48*F48,2)</f>
        <v>0</v>
      </c>
      <c r="H48" s="206" t="s">
        <v>231</v>
      </c>
      <c r="I48" s="207" t="s">
        <v>154</v>
      </c>
      <c r="J48" s="208"/>
      <c r="K48" s="208"/>
      <c r="L48" s="208"/>
      <c r="M48" s="208"/>
      <c r="N48" s="208"/>
      <c r="O48" s="208"/>
      <c r="P48" s="208"/>
      <c r="Q48" s="208"/>
      <c r="R48" s="208"/>
      <c r="S48" s="208"/>
      <c r="T48" s="208"/>
      <c r="U48" s="208"/>
      <c r="V48" s="208"/>
      <c r="W48" s="208"/>
      <c r="X48" s="208"/>
      <c r="Y48" s="208"/>
      <c r="Z48" s="208"/>
      <c r="AA48" s="208"/>
      <c r="AB48" s="208"/>
      <c r="AC48" s="208"/>
      <c r="AD48" s="208"/>
      <c r="AE48" s="208" t="s">
        <v>155</v>
      </c>
      <c r="AF48" s="208"/>
      <c r="AG48" s="208"/>
      <c r="AH48" s="208"/>
      <c r="AI48" s="208"/>
      <c r="AJ48" s="208"/>
      <c r="AK48" s="208"/>
      <c r="AL48" s="208"/>
      <c r="AM48" s="208" t="n">
        <v>21</v>
      </c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customFormat="false" ht="12.75" hidden="false" customHeight="false" outlineLevel="1" collapsed="false">
      <c r="A49" s="209" t="n">
        <v>17</v>
      </c>
      <c r="B49" s="210" t="s">
        <v>286</v>
      </c>
      <c r="C49" s="211" t="s">
        <v>287</v>
      </c>
      <c r="D49" s="212" t="s">
        <v>247</v>
      </c>
      <c r="E49" s="213" t="n">
        <v>52.85</v>
      </c>
      <c r="F49" s="214"/>
      <c r="G49" s="215" t="n">
        <f aca="false">ROUND(E49*F49,2)</f>
        <v>0</v>
      </c>
      <c r="H49" s="206" t="s">
        <v>231</v>
      </c>
      <c r="I49" s="207" t="s">
        <v>154</v>
      </c>
      <c r="J49" s="208"/>
      <c r="K49" s="208"/>
      <c r="L49" s="208"/>
      <c r="M49" s="208"/>
      <c r="N49" s="208"/>
      <c r="O49" s="208"/>
      <c r="P49" s="208"/>
      <c r="Q49" s="208"/>
      <c r="R49" s="208"/>
      <c r="S49" s="208"/>
      <c r="T49" s="208"/>
      <c r="U49" s="208"/>
      <c r="V49" s="208"/>
      <c r="W49" s="208"/>
      <c r="X49" s="208"/>
      <c r="Y49" s="208"/>
      <c r="Z49" s="208"/>
      <c r="AA49" s="208"/>
      <c r="AB49" s="208"/>
      <c r="AC49" s="208"/>
      <c r="AD49" s="208"/>
      <c r="AE49" s="208" t="s">
        <v>155</v>
      </c>
      <c r="AF49" s="208"/>
      <c r="AG49" s="208"/>
      <c r="AH49" s="208"/>
      <c r="AI49" s="208"/>
      <c r="AJ49" s="208"/>
      <c r="AK49" s="208"/>
      <c r="AL49" s="208"/>
      <c r="AM49" s="208" t="n">
        <v>21</v>
      </c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customFormat="false" ht="12.75" hidden="false" customHeight="true" outlineLevel="1" collapsed="false">
      <c r="A50" s="204"/>
      <c r="B50" s="219" t="s">
        <v>288</v>
      </c>
      <c r="C50" s="219"/>
      <c r="D50" s="219"/>
      <c r="E50" s="219"/>
      <c r="F50" s="219"/>
      <c r="G50" s="219"/>
      <c r="H50" s="206"/>
      <c r="I50" s="207"/>
      <c r="J50" s="208"/>
      <c r="K50" s="208"/>
      <c r="L50" s="208"/>
      <c r="M50" s="208"/>
      <c r="N50" s="208"/>
      <c r="O50" s="208"/>
      <c r="P50" s="208"/>
      <c r="Q50" s="208"/>
      <c r="R50" s="208"/>
      <c r="S50" s="208"/>
      <c r="T50" s="208"/>
      <c r="U50" s="208"/>
      <c r="V50" s="208"/>
      <c r="W50" s="208"/>
      <c r="X50" s="208"/>
      <c r="Y50" s="208"/>
      <c r="Z50" s="208"/>
      <c r="AA50" s="208"/>
      <c r="AB50" s="208"/>
      <c r="AC50" s="208" t="n">
        <v>0</v>
      </c>
      <c r="AD50" s="208"/>
      <c r="AE50" s="208"/>
      <c r="AF50" s="208"/>
      <c r="AG50" s="208"/>
      <c r="AH50" s="208"/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customFormat="false" ht="12.75" hidden="false" customHeight="true" outlineLevel="1" collapsed="false">
      <c r="A51" s="204"/>
      <c r="B51" s="219" t="s">
        <v>289</v>
      </c>
      <c r="C51" s="219"/>
      <c r="D51" s="219"/>
      <c r="E51" s="219"/>
      <c r="F51" s="219"/>
      <c r="G51" s="219"/>
      <c r="H51" s="206"/>
      <c r="I51" s="207"/>
      <c r="J51" s="208"/>
      <c r="K51" s="208"/>
      <c r="L51" s="208"/>
      <c r="M51" s="208"/>
      <c r="N51" s="208"/>
      <c r="O51" s="208"/>
      <c r="P51" s="208"/>
      <c r="Q51" s="208"/>
      <c r="R51" s="208"/>
      <c r="S51" s="208"/>
      <c r="T51" s="208"/>
      <c r="U51" s="208"/>
      <c r="V51" s="208"/>
      <c r="W51" s="208"/>
      <c r="X51" s="208"/>
      <c r="Y51" s="208"/>
      <c r="Z51" s="208"/>
      <c r="AA51" s="208"/>
      <c r="AB51" s="208"/>
      <c r="AC51" s="208"/>
      <c r="AD51" s="208"/>
      <c r="AE51" s="208" t="s">
        <v>173</v>
      </c>
      <c r="AF51" s="208"/>
      <c r="AG51" s="208"/>
      <c r="AH51" s="208"/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customFormat="false" ht="12.75" hidden="false" customHeight="false" outlineLevel="1" collapsed="false">
      <c r="A52" s="209" t="n">
        <v>18</v>
      </c>
      <c r="B52" s="210" t="s">
        <v>290</v>
      </c>
      <c r="C52" s="211" t="s">
        <v>291</v>
      </c>
      <c r="D52" s="212" t="s">
        <v>247</v>
      </c>
      <c r="E52" s="213" t="n">
        <v>28.46</v>
      </c>
      <c r="F52" s="214"/>
      <c r="G52" s="215" t="n">
        <f aca="false">ROUND(E52*F52,2)</f>
        <v>0</v>
      </c>
      <c r="H52" s="206" t="s">
        <v>231</v>
      </c>
      <c r="I52" s="207" t="s">
        <v>154</v>
      </c>
      <c r="J52" s="208"/>
      <c r="K52" s="208"/>
      <c r="L52" s="208"/>
      <c r="M52" s="208"/>
      <c r="N52" s="208"/>
      <c r="O52" s="208"/>
      <c r="P52" s="208"/>
      <c r="Q52" s="208"/>
      <c r="R52" s="208"/>
      <c r="S52" s="208"/>
      <c r="T52" s="208"/>
      <c r="U52" s="208"/>
      <c r="V52" s="208"/>
      <c r="W52" s="208"/>
      <c r="X52" s="208"/>
      <c r="Y52" s="208"/>
      <c r="Z52" s="208"/>
      <c r="AA52" s="208"/>
      <c r="AB52" s="208"/>
      <c r="AC52" s="208"/>
      <c r="AD52" s="208"/>
      <c r="AE52" s="208" t="s">
        <v>155</v>
      </c>
      <c r="AF52" s="208"/>
      <c r="AG52" s="208"/>
      <c r="AH52" s="208"/>
      <c r="AI52" s="208"/>
      <c r="AJ52" s="208"/>
      <c r="AK52" s="208"/>
      <c r="AL52" s="208"/>
      <c r="AM52" s="208" t="n">
        <v>21</v>
      </c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customFormat="false" ht="12.75" hidden="false" customHeight="false" outlineLevel="1" collapsed="false">
      <c r="A53" s="209" t="n">
        <v>19</v>
      </c>
      <c r="B53" s="210" t="s">
        <v>292</v>
      </c>
      <c r="C53" s="211" t="s">
        <v>293</v>
      </c>
      <c r="D53" s="212" t="s">
        <v>247</v>
      </c>
      <c r="E53" s="213" t="n">
        <v>52.85</v>
      </c>
      <c r="F53" s="214"/>
      <c r="G53" s="215" t="n">
        <f aca="false">ROUND(E53*F53,2)</f>
        <v>0</v>
      </c>
      <c r="H53" s="206" t="s">
        <v>231</v>
      </c>
      <c r="I53" s="207" t="s">
        <v>154</v>
      </c>
      <c r="J53" s="208"/>
      <c r="K53" s="208"/>
      <c r="L53" s="208"/>
      <c r="M53" s="208"/>
      <c r="N53" s="208"/>
      <c r="O53" s="208"/>
      <c r="P53" s="208"/>
      <c r="Q53" s="208"/>
      <c r="R53" s="208"/>
      <c r="S53" s="208"/>
      <c r="T53" s="208"/>
      <c r="U53" s="208"/>
      <c r="V53" s="208"/>
      <c r="W53" s="208"/>
      <c r="X53" s="208"/>
      <c r="Y53" s="208"/>
      <c r="Z53" s="208"/>
      <c r="AA53" s="208"/>
      <c r="AB53" s="208"/>
      <c r="AC53" s="208"/>
      <c r="AD53" s="208"/>
      <c r="AE53" s="208" t="s">
        <v>155</v>
      </c>
      <c r="AF53" s="208"/>
      <c r="AG53" s="208"/>
      <c r="AH53" s="208"/>
      <c r="AI53" s="208"/>
      <c r="AJ53" s="208"/>
      <c r="AK53" s="208"/>
      <c r="AL53" s="208"/>
      <c r="AM53" s="208" t="n">
        <v>21</v>
      </c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customFormat="false" ht="12.75" hidden="false" customHeight="true" outlineLevel="1" collapsed="false">
      <c r="A54" s="204"/>
      <c r="B54" s="219" t="s">
        <v>294</v>
      </c>
      <c r="C54" s="219"/>
      <c r="D54" s="219"/>
      <c r="E54" s="219"/>
      <c r="F54" s="219"/>
      <c r="G54" s="219"/>
      <c r="H54" s="206"/>
      <c r="I54" s="207"/>
      <c r="J54" s="208"/>
      <c r="K54" s="208"/>
      <c r="L54" s="208"/>
      <c r="M54" s="208"/>
      <c r="N54" s="208"/>
      <c r="O54" s="208"/>
      <c r="P54" s="208"/>
      <c r="Q54" s="208"/>
      <c r="R54" s="208"/>
      <c r="S54" s="208"/>
      <c r="T54" s="208"/>
      <c r="U54" s="208"/>
      <c r="V54" s="208"/>
      <c r="W54" s="208"/>
      <c r="X54" s="208"/>
      <c r="Y54" s="208"/>
      <c r="Z54" s="208"/>
      <c r="AA54" s="208"/>
      <c r="AB54" s="208"/>
      <c r="AC54" s="208" t="n">
        <v>0</v>
      </c>
      <c r="AD54" s="208"/>
      <c r="AE54" s="208"/>
      <c r="AF54" s="208"/>
      <c r="AG54" s="208"/>
      <c r="AH54" s="208"/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customFormat="false" ht="12.75" hidden="false" customHeight="true" outlineLevel="1" collapsed="false">
      <c r="A55" s="204"/>
      <c r="B55" s="219" t="s">
        <v>295</v>
      </c>
      <c r="C55" s="219"/>
      <c r="D55" s="219"/>
      <c r="E55" s="219"/>
      <c r="F55" s="219"/>
      <c r="G55" s="219"/>
      <c r="H55" s="206"/>
      <c r="I55" s="207"/>
      <c r="J55" s="208"/>
      <c r="K55" s="208"/>
      <c r="L55" s="208"/>
      <c r="M55" s="208"/>
      <c r="N55" s="208"/>
      <c r="O55" s="208"/>
      <c r="P55" s="208"/>
      <c r="Q55" s="208"/>
      <c r="R55" s="208"/>
      <c r="S55" s="208"/>
      <c r="T55" s="208"/>
      <c r="U55" s="208"/>
      <c r="V55" s="208"/>
      <c r="W55" s="208"/>
      <c r="X55" s="208"/>
      <c r="Y55" s="208"/>
      <c r="Z55" s="208"/>
      <c r="AA55" s="208"/>
      <c r="AB55" s="208"/>
      <c r="AC55" s="208" t="n">
        <v>1</v>
      </c>
      <c r="AD55" s="208"/>
      <c r="AE55" s="208"/>
      <c r="AF55" s="208"/>
      <c r="AG55" s="208"/>
      <c r="AH55" s="208"/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customFormat="false" ht="12.75" hidden="false" customHeight="false" outlineLevel="1" collapsed="false">
      <c r="A56" s="209" t="n">
        <v>20</v>
      </c>
      <c r="B56" s="210" t="s">
        <v>296</v>
      </c>
      <c r="C56" s="211" t="s">
        <v>297</v>
      </c>
      <c r="D56" s="212" t="s">
        <v>247</v>
      </c>
      <c r="E56" s="213" t="n">
        <v>76.07</v>
      </c>
      <c r="F56" s="214"/>
      <c r="G56" s="215" t="n">
        <f aca="false">ROUND(E56*F56,2)</f>
        <v>0</v>
      </c>
      <c r="H56" s="206" t="s">
        <v>231</v>
      </c>
      <c r="I56" s="207" t="s">
        <v>154</v>
      </c>
      <c r="J56" s="208"/>
      <c r="K56" s="208"/>
      <c r="L56" s="208"/>
      <c r="M56" s="208"/>
      <c r="N56" s="208"/>
      <c r="O56" s="208"/>
      <c r="P56" s="208"/>
      <c r="Q56" s="208"/>
      <c r="R56" s="208"/>
      <c r="S56" s="208"/>
      <c r="T56" s="208"/>
      <c r="U56" s="208"/>
      <c r="V56" s="208"/>
      <c r="W56" s="208"/>
      <c r="X56" s="208"/>
      <c r="Y56" s="208"/>
      <c r="Z56" s="208"/>
      <c r="AA56" s="208"/>
      <c r="AB56" s="208"/>
      <c r="AC56" s="208"/>
      <c r="AD56" s="208"/>
      <c r="AE56" s="208" t="s">
        <v>155</v>
      </c>
      <c r="AF56" s="208"/>
      <c r="AG56" s="208"/>
      <c r="AH56" s="208"/>
      <c r="AI56" s="208"/>
      <c r="AJ56" s="208"/>
      <c r="AK56" s="208"/>
      <c r="AL56" s="208"/>
      <c r="AM56" s="208" t="n">
        <v>21</v>
      </c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customFormat="false" ht="12.75" hidden="false" customHeight="true" outlineLevel="1" collapsed="false">
      <c r="A57" s="204"/>
      <c r="B57" s="219" t="s">
        <v>298</v>
      </c>
      <c r="C57" s="219"/>
      <c r="D57" s="219"/>
      <c r="E57" s="219"/>
      <c r="F57" s="219"/>
      <c r="G57" s="219"/>
      <c r="H57" s="206"/>
      <c r="I57" s="207"/>
      <c r="J57" s="208"/>
      <c r="K57" s="208"/>
      <c r="L57" s="208"/>
      <c r="M57" s="208"/>
      <c r="N57" s="208"/>
      <c r="O57" s="208"/>
      <c r="P57" s="208"/>
      <c r="Q57" s="208"/>
      <c r="R57" s="208"/>
      <c r="S57" s="208"/>
      <c r="T57" s="208"/>
      <c r="U57" s="208"/>
      <c r="V57" s="208"/>
      <c r="W57" s="208"/>
      <c r="X57" s="208"/>
      <c r="Y57" s="208"/>
      <c r="Z57" s="208"/>
      <c r="AA57" s="208"/>
      <c r="AB57" s="208"/>
      <c r="AC57" s="208" t="n">
        <v>0</v>
      </c>
      <c r="AD57" s="208"/>
      <c r="AE57" s="208"/>
      <c r="AF57" s="208"/>
      <c r="AG57" s="208"/>
      <c r="AH57" s="208"/>
      <c r="AI57" s="208"/>
      <c r="AJ57" s="208"/>
      <c r="AK57" s="208"/>
      <c r="AL57" s="208"/>
      <c r="AM57" s="208"/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customFormat="false" ht="12.75" hidden="false" customHeight="true" outlineLevel="1" collapsed="false">
      <c r="A58" s="204"/>
      <c r="B58" s="219" t="s">
        <v>299</v>
      </c>
      <c r="C58" s="219"/>
      <c r="D58" s="219"/>
      <c r="E58" s="219"/>
      <c r="F58" s="219"/>
      <c r="G58" s="219"/>
      <c r="H58" s="206"/>
      <c r="I58" s="207"/>
      <c r="J58" s="208"/>
      <c r="K58" s="208"/>
      <c r="L58" s="208"/>
      <c r="M58" s="208"/>
      <c r="N58" s="208"/>
      <c r="O58" s="208"/>
      <c r="P58" s="208"/>
      <c r="Q58" s="208"/>
      <c r="R58" s="208"/>
      <c r="S58" s="208"/>
      <c r="T58" s="208"/>
      <c r="U58" s="208"/>
      <c r="V58" s="208"/>
      <c r="W58" s="208"/>
      <c r="X58" s="208"/>
      <c r="Y58" s="208"/>
      <c r="Z58" s="208"/>
      <c r="AA58" s="208"/>
      <c r="AB58" s="208"/>
      <c r="AC58" s="208"/>
      <c r="AD58" s="208"/>
      <c r="AE58" s="208" t="s">
        <v>173</v>
      </c>
      <c r="AF58" s="208"/>
      <c r="AG58" s="208"/>
      <c r="AH58" s="208"/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customFormat="false" ht="12.75" hidden="false" customHeight="false" outlineLevel="1" collapsed="false">
      <c r="A59" s="209" t="n">
        <v>21</v>
      </c>
      <c r="B59" s="210" t="s">
        <v>300</v>
      </c>
      <c r="C59" s="211" t="s">
        <v>301</v>
      </c>
      <c r="D59" s="212" t="s">
        <v>247</v>
      </c>
      <c r="E59" s="213" t="n">
        <v>81.31</v>
      </c>
      <c r="F59" s="214"/>
      <c r="G59" s="215" t="n">
        <f aca="false">ROUND(E59*F59,2)</f>
        <v>0</v>
      </c>
      <c r="H59" s="206" t="s">
        <v>231</v>
      </c>
      <c r="I59" s="207" t="s">
        <v>154</v>
      </c>
      <c r="J59" s="208"/>
      <c r="K59" s="208"/>
      <c r="L59" s="208"/>
      <c r="M59" s="208"/>
      <c r="N59" s="208"/>
      <c r="O59" s="208"/>
      <c r="P59" s="208"/>
      <c r="Q59" s="208"/>
      <c r="R59" s="208"/>
      <c r="S59" s="208"/>
      <c r="T59" s="208"/>
      <c r="U59" s="208"/>
      <c r="V59" s="208"/>
      <c r="W59" s="208"/>
      <c r="X59" s="208"/>
      <c r="Y59" s="208"/>
      <c r="Z59" s="208"/>
      <c r="AA59" s="208"/>
      <c r="AB59" s="208"/>
      <c r="AC59" s="208"/>
      <c r="AD59" s="208"/>
      <c r="AE59" s="208" t="s">
        <v>155</v>
      </c>
      <c r="AF59" s="208"/>
      <c r="AG59" s="208"/>
      <c r="AH59" s="208"/>
      <c r="AI59" s="208"/>
      <c r="AJ59" s="208"/>
      <c r="AK59" s="208"/>
      <c r="AL59" s="208"/>
      <c r="AM59" s="208" t="n">
        <v>21</v>
      </c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</row>
    <row r="60" customFormat="false" ht="12.75" hidden="false" customHeight="true" outlineLevel="1" collapsed="false">
      <c r="A60" s="204"/>
      <c r="B60" s="219" t="s">
        <v>302</v>
      </c>
      <c r="C60" s="219"/>
      <c r="D60" s="219"/>
      <c r="E60" s="219"/>
      <c r="F60" s="219"/>
      <c r="G60" s="219"/>
      <c r="H60" s="206"/>
      <c r="I60" s="207"/>
      <c r="J60" s="208"/>
      <c r="K60" s="208"/>
      <c r="L60" s="208"/>
      <c r="M60" s="208"/>
      <c r="N60" s="208"/>
      <c r="O60" s="208"/>
      <c r="P60" s="208"/>
      <c r="Q60" s="208"/>
      <c r="R60" s="208"/>
      <c r="S60" s="208"/>
      <c r="T60" s="208"/>
      <c r="U60" s="208"/>
      <c r="V60" s="208"/>
      <c r="W60" s="208"/>
      <c r="X60" s="208"/>
      <c r="Y60" s="208"/>
      <c r="Z60" s="208"/>
      <c r="AA60" s="208"/>
      <c r="AB60" s="208"/>
      <c r="AC60" s="208" t="n">
        <v>0</v>
      </c>
      <c r="AD60" s="208"/>
      <c r="AE60" s="208"/>
      <c r="AF60" s="208"/>
      <c r="AG60" s="208"/>
      <c r="AH60" s="208"/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208"/>
      <c r="BC60" s="208"/>
      <c r="BD60" s="208"/>
      <c r="BE60" s="208"/>
      <c r="BF60" s="208"/>
      <c r="BG60" s="208"/>
      <c r="BH60" s="208"/>
    </row>
    <row r="61" customFormat="false" ht="12.75" hidden="false" customHeight="true" outlineLevel="1" collapsed="false">
      <c r="A61" s="204"/>
      <c r="B61" s="219" t="s">
        <v>303</v>
      </c>
      <c r="C61" s="219"/>
      <c r="D61" s="219"/>
      <c r="E61" s="219"/>
      <c r="F61" s="219"/>
      <c r="G61" s="219"/>
      <c r="H61" s="206"/>
      <c r="I61" s="207"/>
      <c r="J61" s="208"/>
      <c r="K61" s="208"/>
      <c r="L61" s="208"/>
      <c r="M61" s="208"/>
      <c r="N61" s="208"/>
      <c r="O61" s="208"/>
      <c r="P61" s="208"/>
      <c r="Q61" s="208"/>
      <c r="R61" s="208"/>
      <c r="S61" s="208"/>
      <c r="T61" s="208"/>
      <c r="U61" s="208"/>
      <c r="V61" s="208"/>
      <c r="W61" s="208"/>
      <c r="X61" s="208"/>
      <c r="Y61" s="208"/>
      <c r="Z61" s="208"/>
      <c r="AA61" s="208"/>
      <c r="AB61" s="208"/>
      <c r="AC61" s="208"/>
      <c r="AD61" s="208"/>
      <c r="AE61" s="208" t="s">
        <v>173</v>
      </c>
      <c r="AF61" s="208"/>
      <c r="AG61" s="208"/>
      <c r="AH61" s="208"/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customFormat="false" ht="12.75" hidden="false" customHeight="false" outlineLevel="1" collapsed="false">
      <c r="A62" s="209" t="n">
        <v>22</v>
      </c>
      <c r="B62" s="210" t="s">
        <v>304</v>
      </c>
      <c r="C62" s="211" t="s">
        <v>305</v>
      </c>
      <c r="D62" s="212" t="s">
        <v>247</v>
      </c>
      <c r="E62" s="213" t="n">
        <v>76.07</v>
      </c>
      <c r="F62" s="214"/>
      <c r="G62" s="215" t="n">
        <f aca="false">ROUND(E62*F62,2)</f>
        <v>0</v>
      </c>
      <c r="H62" s="206" t="s">
        <v>231</v>
      </c>
      <c r="I62" s="207" t="s">
        <v>154</v>
      </c>
      <c r="J62" s="208"/>
      <c r="K62" s="208"/>
      <c r="L62" s="208"/>
      <c r="M62" s="208"/>
      <c r="N62" s="208"/>
      <c r="O62" s="208"/>
      <c r="P62" s="208"/>
      <c r="Q62" s="208"/>
      <c r="R62" s="208"/>
      <c r="S62" s="208"/>
      <c r="T62" s="208"/>
      <c r="U62" s="208"/>
      <c r="V62" s="208"/>
      <c r="W62" s="208"/>
      <c r="X62" s="208"/>
      <c r="Y62" s="208"/>
      <c r="Z62" s="208"/>
      <c r="AA62" s="208"/>
      <c r="AB62" s="208"/>
      <c r="AC62" s="208"/>
      <c r="AD62" s="208"/>
      <c r="AE62" s="208" t="s">
        <v>155</v>
      </c>
      <c r="AF62" s="208"/>
      <c r="AG62" s="208"/>
      <c r="AH62" s="208"/>
      <c r="AI62" s="208"/>
      <c r="AJ62" s="208"/>
      <c r="AK62" s="208"/>
      <c r="AL62" s="208"/>
      <c r="AM62" s="208" t="n">
        <v>21</v>
      </c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</row>
    <row r="63" customFormat="false" ht="12.75" hidden="false" customHeight="true" outlineLevel="1" collapsed="false">
      <c r="A63" s="204"/>
      <c r="B63" s="216"/>
      <c r="C63" s="217" t="s">
        <v>306</v>
      </c>
      <c r="D63" s="217"/>
      <c r="E63" s="217"/>
      <c r="F63" s="217"/>
      <c r="G63" s="217"/>
      <c r="H63" s="206"/>
      <c r="I63" s="207"/>
      <c r="J63" s="208"/>
      <c r="K63" s="208"/>
      <c r="L63" s="208"/>
      <c r="M63" s="208"/>
      <c r="N63" s="208"/>
      <c r="O63" s="208"/>
      <c r="P63" s="208"/>
      <c r="Q63" s="208"/>
      <c r="R63" s="208"/>
      <c r="S63" s="208"/>
      <c r="T63" s="208"/>
      <c r="U63" s="208"/>
      <c r="V63" s="208"/>
      <c r="W63" s="208"/>
      <c r="X63" s="208"/>
      <c r="Y63" s="208"/>
      <c r="Z63" s="208"/>
      <c r="AA63" s="208"/>
      <c r="AB63" s="208"/>
      <c r="AC63" s="208"/>
      <c r="AD63" s="208"/>
      <c r="AE63" s="208"/>
      <c r="AF63" s="208"/>
      <c r="AG63" s="208"/>
      <c r="AH63" s="208"/>
      <c r="AI63" s="208"/>
      <c r="AJ63" s="208"/>
      <c r="AK63" s="208"/>
      <c r="AL63" s="208"/>
      <c r="AM63" s="208"/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18" t="str">
        <f aca="false">C63</f>
        <v>včetně strojního přemístění materiálu pro zásyp ze vzdálenosti do 10 m od okraje zásypu</v>
      </c>
      <c r="BB63" s="208"/>
      <c r="BC63" s="208"/>
      <c r="BD63" s="208"/>
      <c r="BE63" s="208"/>
      <c r="BF63" s="208"/>
      <c r="BG63" s="208"/>
      <c r="BH63" s="208"/>
    </row>
    <row r="64" customFormat="false" ht="12.75" hidden="false" customHeight="true" outlineLevel="1" collapsed="false">
      <c r="A64" s="204"/>
      <c r="B64" s="219" t="s">
        <v>307</v>
      </c>
      <c r="C64" s="219"/>
      <c r="D64" s="219"/>
      <c r="E64" s="219"/>
      <c r="F64" s="219"/>
      <c r="G64" s="219"/>
      <c r="H64" s="206"/>
      <c r="I64" s="207"/>
      <c r="J64" s="208"/>
      <c r="K64" s="208"/>
      <c r="L64" s="208"/>
      <c r="M64" s="208"/>
      <c r="N64" s="208"/>
      <c r="O64" s="208"/>
      <c r="P64" s="208"/>
      <c r="Q64" s="208"/>
      <c r="R64" s="208"/>
      <c r="S64" s="208"/>
      <c r="T64" s="208"/>
      <c r="U64" s="208"/>
      <c r="V64" s="208"/>
      <c r="W64" s="208"/>
      <c r="X64" s="208"/>
      <c r="Y64" s="208"/>
      <c r="Z64" s="208"/>
      <c r="AA64" s="208"/>
      <c r="AB64" s="208"/>
      <c r="AC64" s="208" t="n">
        <v>0</v>
      </c>
      <c r="AD64" s="208"/>
      <c r="AE64" s="208"/>
      <c r="AF64" s="208"/>
      <c r="AG64" s="208"/>
      <c r="AH64" s="208"/>
      <c r="AI64" s="208"/>
      <c r="AJ64" s="208"/>
      <c r="AK64" s="208"/>
      <c r="AL64" s="208"/>
      <c r="AM64" s="208"/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08"/>
      <c r="BB64" s="208"/>
      <c r="BC64" s="208"/>
      <c r="BD64" s="208"/>
      <c r="BE64" s="208"/>
      <c r="BF64" s="208"/>
      <c r="BG64" s="208"/>
      <c r="BH64" s="208"/>
    </row>
    <row r="65" customFormat="false" ht="22.5" hidden="false" customHeight="true" outlineLevel="1" collapsed="false">
      <c r="A65" s="204"/>
      <c r="B65" s="219" t="s">
        <v>308</v>
      </c>
      <c r="C65" s="219"/>
      <c r="D65" s="219"/>
      <c r="E65" s="219"/>
      <c r="F65" s="219"/>
      <c r="G65" s="219"/>
      <c r="H65" s="206"/>
      <c r="I65" s="207"/>
      <c r="J65" s="208"/>
      <c r="K65" s="208"/>
      <c r="L65" s="208"/>
      <c r="M65" s="208"/>
      <c r="N65" s="208"/>
      <c r="O65" s="208"/>
      <c r="P65" s="208"/>
      <c r="Q65" s="208"/>
      <c r="R65" s="208"/>
      <c r="S65" s="208"/>
      <c r="T65" s="208"/>
      <c r="U65" s="208"/>
      <c r="V65" s="208"/>
      <c r="W65" s="208"/>
      <c r="X65" s="208"/>
      <c r="Y65" s="208"/>
      <c r="Z65" s="208"/>
      <c r="AA65" s="208"/>
      <c r="AB65" s="208"/>
      <c r="AC65" s="208"/>
      <c r="AD65" s="208"/>
      <c r="AE65" s="208" t="s">
        <v>173</v>
      </c>
      <c r="AF65" s="208"/>
      <c r="AG65" s="208"/>
      <c r="AH65" s="208"/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18" t="str">
        <f aca="false">B65</f>
        <v>sypaninou z vhodných hornin tř. 1 - 4 nebo materiálem připraveným podél výkopu ve vzdálenosti do 3 m od jeho kraje, pro jakoukoliv hloubku výkopu a jakoukoliv míru zhutnění,</v>
      </c>
      <c r="BA65" s="208"/>
      <c r="BB65" s="208"/>
      <c r="BC65" s="208"/>
      <c r="BD65" s="208"/>
      <c r="BE65" s="208"/>
      <c r="BF65" s="208"/>
      <c r="BG65" s="208"/>
      <c r="BH65" s="208"/>
    </row>
    <row r="66" customFormat="false" ht="12.75" hidden="false" customHeight="false" outlineLevel="1" collapsed="false">
      <c r="A66" s="209" t="n">
        <v>23</v>
      </c>
      <c r="B66" s="210" t="s">
        <v>309</v>
      </c>
      <c r="C66" s="211" t="s">
        <v>310</v>
      </c>
      <c r="D66" s="212" t="s">
        <v>247</v>
      </c>
      <c r="E66" s="213" t="n">
        <v>22.66</v>
      </c>
      <c r="F66" s="214"/>
      <c r="G66" s="215" t="n">
        <f aca="false">ROUND(E66*F66,2)</f>
        <v>0</v>
      </c>
      <c r="H66" s="206" t="s">
        <v>231</v>
      </c>
      <c r="I66" s="207" t="s">
        <v>154</v>
      </c>
      <c r="J66" s="208"/>
      <c r="K66" s="208"/>
      <c r="L66" s="208"/>
      <c r="M66" s="208"/>
      <c r="N66" s="208"/>
      <c r="O66" s="208"/>
      <c r="P66" s="208"/>
      <c r="Q66" s="208"/>
      <c r="R66" s="208"/>
      <c r="S66" s="208"/>
      <c r="T66" s="208"/>
      <c r="U66" s="208"/>
      <c r="V66" s="208"/>
      <c r="W66" s="208"/>
      <c r="X66" s="208"/>
      <c r="Y66" s="208"/>
      <c r="Z66" s="208"/>
      <c r="AA66" s="208"/>
      <c r="AB66" s="208"/>
      <c r="AC66" s="208"/>
      <c r="AD66" s="208"/>
      <c r="AE66" s="208" t="s">
        <v>155</v>
      </c>
      <c r="AF66" s="208"/>
      <c r="AG66" s="208"/>
      <c r="AH66" s="208"/>
      <c r="AI66" s="208"/>
      <c r="AJ66" s="208"/>
      <c r="AK66" s="208"/>
      <c r="AL66" s="208"/>
      <c r="AM66" s="208" t="n">
        <v>21</v>
      </c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</row>
    <row r="67" customFormat="false" ht="12.75" hidden="false" customHeight="false" outlineLevel="1" collapsed="false">
      <c r="A67" s="209" t="n">
        <v>24</v>
      </c>
      <c r="B67" s="210" t="s">
        <v>311</v>
      </c>
      <c r="C67" s="211" t="s">
        <v>312</v>
      </c>
      <c r="D67" s="212" t="s">
        <v>247</v>
      </c>
      <c r="E67" s="213" t="n">
        <v>28.47</v>
      </c>
      <c r="F67" s="214"/>
      <c r="G67" s="215" t="n">
        <f aca="false">ROUND(E67*F67,2)</f>
        <v>0</v>
      </c>
      <c r="H67" s="206"/>
      <c r="I67" s="207" t="s">
        <v>313</v>
      </c>
      <c r="J67" s="208"/>
      <c r="K67" s="208"/>
      <c r="L67" s="208"/>
      <c r="M67" s="208"/>
      <c r="N67" s="208"/>
      <c r="O67" s="208"/>
      <c r="P67" s="208"/>
      <c r="Q67" s="208"/>
      <c r="R67" s="208"/>
      <c r="S67" s="208"/>
      <c r="T67" s="208"/>
      <c r="U67" s="208"/>
      <c r="V67" s="208"/>
      <c r="W67" s="208"/>
      <c r="X67" s="208"/>
      <c r="Y67" s="208"/>
      <c r="Z67" s="208"/>
      <c r="AA67" s="208"/>
      <c r="AB67" s="208"/>
      <c r="AC67" s="208"/>
      <c r="AD67" s="208"/>
      <c r="AE67" s="208" t="s">
        <v>314</v>
      </c>
      <c r="AF67" s="208" t="n">
        <v>1</v>
      </c>
      <c r="AG67" s="208"/>
      <c r="AH67" s="208"/>
      <c r="AI67" s="208"/>
      <c r="AJ67" s="208"/>
      <c r="AK67" s="208"/>
      <c r="AL67" s="208"/>
      <c r="AM67" s="208" t="n">
        <v>21</v>
      </c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08"/>
      <c r="BB67" s="208"/>
      <c r="BC67" s="208"/>
      <c r="BD67" s="208"/>
      <c r="BE67" s="208"/>
      <c r="BF67" s="208"/>
      <c r="BG67" s="208"/>
      <c r="BH67" s="208"/>
    </row>
    <row r="68" customFormat="false" ht="12.75" hidden="false" customHeight="false" outlineLevel="1" collapsed="false">
      <c r="A68" s="209" t="n">
        <v>25</v>
      </c>
      <c r="B68" s="210" t="s">
        <v>315</v>
      </c>
      <c r="C68" s="211" t="s">
        <v>411</v>
      </c>
      <c r="D68" s="212" t="s">
        <v>392</v>
      </c>
      <c r="E68" s="213" t="n">
        <v>37.17</v>
      </c>
      <c r="F68" s="214"/>
      <c r="G68" s="215" t="n">
        <f aca="false">ROUND(E68*F68,2)</f>
        <v>0</v>
      </c>
      <c r="H68" s="206"/>
      <c r="I68" s="207" t="s">
        <v>313</v>
      </c>
      <c r="J68" s="208"/>
      <c r="K68" s="208"/>
      <c r="L68" s="208"/>
      <c r="M68" s="208"/>
      <c r="N68" s="208"/>
      <c r="O68" s="208"/>
      <c r="P68" s="208"/>
      <c r="Q68" s="208"/>
      <c r="R68" s="208"/>
      <c r="S68" s="208"/>
      <c r="T68" s="208"/>
      <c r="U68" s="208"/>
      <c r="V68" s="208"/>
      <c r="W68" s="208"/>
      <c r="X68" s="208"/>
      <c r="Y68" s="208"/>
      <c r="Z68" s="208"/>
      <c r="AA68" s="208"/>
      <c r="AB68" s="208"/>
      <c r="AC68" s="208"/>
      <c r="AD68" s="208"/>
      <c r="AE68" s="208" t="s">
        <v>314</v>
      </c>
      <c r="AF68" s="208" t="n">
        <v>1</v>
      </c>
      <c r="AG68" s="208"/>
      <c r="AH68" s="208"/>
      <c r="AI68" s="208"/>
      <c r="AJ68" s="208"/>
      <c r="AK68" s="208"/>
      <c r="AL68" s="208"/>
      <c r="AM68" s="208" t="n">
        <v>21</v>
      </c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08"/>
      <c r="BB68" s="208"/>
      <c r="BC68" s="208"/>
      <c r="BD68" s="208"/>
      <c r="BE68" s="208"/>
      <c r="BF68" s="208"/>
      <c r="BG68" s="208"/>
      <c r="BH68" s="208"/>
    </row>
    <row r="69" customFormat="false" ht="12.75" hidden="false" customHeight="false" outlineLevel="1" collapsed="false">
      <c r="A69" s="209" t="n">
        <v>26</v>
      </c>
      <c r="B69" s="210" t="s">
        <v>412</v>
      </c>
      <c r="C69" s="211" t="s">
        <v>316</v>
      </c>
      <c r="D69" s="212" t="s">
        <v>247</v>
      </c>
      <c r="E69" s="213" t="n">
        <v>28.47</v>
      </c>
      <c r="F69" s="214"/>
      <c r="G69" s="215" t="n">
        <f aca="false">ROUND(E69*F69,2)</f>
        <v>0</v>
      </c>
      <c r="H69" s="206"/>
      <c r="I69" s="207" t="s">
        <v>313</v>
      </c>
      <c r="J69" s="208"/>
      <c r="K69" s="208"/>
      <c r="L69" s="208"/>
      <c r="M69" s="208"/>
      <c r="N69" s="208"/>
      <c r="O69" s="208"/>
      <c r="P69" s="208"/>
      <c r="Q69" s="208"/>
      <c r="R69" s="208"/>
      <c r="S69" s="208"/>
      <c r="T69" s="208"/>
      <c r="U69" s="208"/>
      <c r="V69" s="208"/>
      <c r="W69" s="208"/>
      <c r="X69" s="208"/>
      <c r="Y69" s="208"/>
      <c r="Z69" s="208"/>
      <c r="AA69" s="208"/>
      <c r="AB69" s="208"/>
      <c r="AC69" s="208"/>
      <c r="AD69" s="208"/>
      <c r="AE69" s="208" t="s">
        <v>314</v>
      </c>
      <c r="AF69" s="208" t="n">
        <v>1</v>
      </c>
      <c r="AG69" s="208"/>
      <c r="AH69" s="208"/>
      <c r="AI69" s="208"/>
      <c r="AJ69" s="208"/>
      <c r="AK69" s="208"/>
      <c r="AL69" s="208"/>
      <c r="AM69" s="208" t="n">
        <v>21</v>
      </c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</row>
    <row r="70" customFormat="false" ht="12.75" hidden="false" customHeight="false" outlineLevel="1" collapsed="false">
      <c r="A70" s="209" t="n">
        <v>27</v>
      </c>
      <c r="B70" s="210" t="s">
        <v>413</v>
      </c>
      <c r="C70" s="211" t="s">
        <v>414</v>
      </c>
      <c r="D70" s="212" t="s">
        <v>247</v>
      </c>
      <c r="E70" s="213" t="n">
        <v>23.23</v>
      </c>
      <c r="F70" s="214"/>
      <c r="G70" s="215" t="n">
        <f aca="false">ROUND(E70*F70,2)</f>
        <v>0</v>
      </c>
      <c r="H70" s="206"/>
      <c r="I70" s="207" t="s">
        <v>313</v>
      </c>
      <c r="J70" s="208"/>
      <c r="K70" s="208"/>
      <c r="L70" s="208"/>
      <c r="M70" s="208"/>
      <c r="N70" s="208"/>
      <c r="O70" s="208"/>
      <c r="P70" s="208"/>
      <c r="Q70" s="208"/>
      <c r="R70" s="208"/>
      <c r="S70" s="208"/>
      <c r="T70" s="208"/>
      <c r="U70" s="208"/>
      <c r="V70" s="208"/>
      <c r="W70" s="208"/>
      <c r="X70" s="208"/>
      <c r="Y70" s="208"/>
      <c r="Z70" s="208"/>
      <c r="AA70" s="208"/>
      <c r="AB70" s="208"/>
      <c r="AC70" s="208"/>
      <c r="AD70" s="208"/>
      <c r="AE70" s="208" t="s">
        <v>314</v>
      </c>
      <c r="AF70" s="208" t="n">
        <v>1</v>
      </c>
      <c r="AG70" s="208"/>
      <c r="AH70" s="208"/>
      <c r="AI70" s="208"/>
      <c r="AJ70" s="208"/>
      <c r="AK70" s="208"/>
      <c r="AL70" s="208"/>
      <c r="AM70" s="208" t="n">
        <v>21</v>
      </c>
      <c r="AN70" s="208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8"/>
      <c r="BC70" s="208"/>
      <c r="BD70" s="208"/>
      <c r="BE70" s="208"/>
      <c r="BF70" s="208"/>
      <c r="BG70" s="208"/>
      <c r="BH70" s="208"/>
    </row>
    <row r="71" customFormat="false" ht="12.75" hidden="false" customHeight="false" outlineLevel="1" collapsed="false">
      <c r="A71" s="209" t="n">
        <v>28</v>
      </c>
      <c r="B71" s="210" t="s">
        <v>317</v>
      </c>
      <c r="C71" s="211" t="s">
        <v>318</v>
      </c>
      <c r="D71" s="212" t="s">
        <v>247</v>
      </c>
      <c r="E71" s="213" t="n">
        <v>76.07</v>
      </c>
      <c r="F71" s="214"/>
      <c r="G71" s="215" t="n">
        <f aca="false">ROUND(E71*F71,2)</f>
        <v>0</v>
      </c>
      <c r="H71" s="206"/>
      <c r="I71" s="207" t="s">
        <v>313</v>
      </c>
      <c r="J71" s="208"/>
      <c r="K71" s="208"/>
      <c r="L71" s="208"/>
      <c r="M71" s="208"/>
      <c r="N71" s="208"/>
      <c r="O71" s="208"/>
      <c r="P71" s="208"/>
      <c r="Q71" s="208"/>
      <c r="R71" s="208"/>
      <c r="S71" s="208"/>
      <c r="T71" s="208"/>
      <c r="U71" s="208"/>
      <c r="V71" s="208"/>
      <c r="W71" s="208"/>
      <c r="X71" s="208"/>
      <c r="Y71" s="208"/>
      <c r="Z71" s="208"/>
      <c r="AA71" s="208"/>
      <c r="AB71" s="208"/>
      <c r="AC71" s="208"/>
      <c r="AD71" s="208"/>
      <c r="AE71" s="208" t="s">
        <v>314</v>
      </c>
      <c r="AF71" s="208" t="n">
        <v>1</v>
      </c>
      <c r="AG71" s="208"/>
      <c r="AH71" s="208"/>
      <c r="AI71" s="208"/>
      <c r="AJ71" s="208"/>
      <c r="AK71" s="208"/>
      <c r="AL71" s="208"/>
      <c r="AM71" s="208" t="n">
        <v>21</v>
      </c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</row>
    <row r="72" customFormat="false" ht="12.75" hidden="false" customHeight="false" outlineLevel="0" collapsed="false">
      <c r="A72" s="196" t="s">
        <v>147</v>
      </c>
      <c r="B72" s="197" t="s">
        <v>81</v>
      </c>
      <c r="C72" s="198" t="s">
        <v>82</v>
      </c>
      <c r="D72" s="199"/>
      <c r="E72" s="200"/>
      <c r="F72" s="220" t="n">
        <f aca="false">SUM(G73:G76)</f>
        <v>0</v>
      </c>
      <c r="G72" s="220"/>
      <c r="H72" s="202"/>
      <c r="I72" s="203"/>
      <c r="AE72" s="0" t="s">
        <v>148</v>
      </c>
    </row>
    <row r="73" customFormat="false" ht="12.75" hidden="false" customHeight="true" outlineLevel="1" collapsed="false">
      <c r="A73" s="204"/>
      <c r="B73" s="205" t="s">
        <v>324</v>
      </c>
      <c r="C73" s="205"/>
      <c r="D73" s="205"/>
      <c r="E73" s="205"/>
      <c r="F73" s="205"/>
      <c r="G73" s="205"/>
      <c r="H73" s="206"/>
      <c r="I73" s="207"/>
      <c r="J73" s="208"/>
      <c r="K73" s="208"/>
      <c r="L73" s="208"/>
      <c r="M73" s="208"/>
      <c r="N73" s="208"/>
      <c r="O73" s="208"/>
      <c r="P73" s="208"/>
      <c r="Q73" s="208"/>
      <c r="R73" s="208"/>
      <c r="S73" s="208"/>
      <c r="T73" s="208"/>
      <c r="U73" s="208"/>
      <c r="V73" s="208"/>
      <c r="W73" s="208"/>
      <c r="X73" s="208"/>
      <c r="Y73" s="208"/>
      <c r="Z73" s="208"/>
      <c r="AA73" s="208"/>
      <c r="AB73" s="208"/>
      <c r="AC73" s="208" t="n">
        <v>0</v>
      </c>
      <c r="AD73" s="208"/>
      <c r="AE73" s="208"/>
      <c r="AF73" s="208"/>
      <c r="AG73" s="208"/>
      <c r="AH73" s="208"/>
      <c r="AI73" s="208"/>
      <c r="AJ73" s="208"/>
      <c r="AK73" s="208"/>
      <c r="AL73" s="208"/>
      <c r="AM73" s="208"/>
      <c r="AN73" s="208"/>
      <c r="AO73" s="208"/>
      <c r="AP73" s="208"/>
      <c r="AQ73" s="208"/>
      <c r="AR73" s="208"/>
      <c r="AS73" s="208"/>
      <c r="AT73" s="208"/>
      <c r="AU73" s="208"/>
      <c r="AV73" s="208"/>
      <c r="AW73" s="208"/>
      <c r="AX73" s="208"/>
      <c r="AY73" s="208"/>
      <c r="AZ73" s="208"/>
      <c r="BA73" s="208"/>
      <c r="BB73" s="208"/>
      <c r="BC73" s="208"/>
      <c r="BD73" s="208"/>
      <c r="BE73" s="208"/>
      <c r="BF73" s="208"/>
      <c r="BG73" s="208"/>
      <c r="BH73" s="208"/>
    </row>
    <row r="74" customFormat="false" ht="12.75" hidden="false" customHeight="true" outlineLevel="1" collapsed="false">
      <c r="A74" s="204"/>
      <c r="B74" s="219" t="s">
        <v>325</v>
      </c>
      <c r="C74" s="219"/>
      <c r="D74" s="219"/>
      <c r="E74" s="219"/>
      <c r="F74" s="219"/>
      <c r="G74" s="219"/>
      <c r="H74" s="206"/>
      <c r="I74" s="207"/>
      <c r="J74" s="208"/>
      <c r="K74" s="208"/>
      <c r="L74" s="208"/>
      <c r="M74" s="208"/>
      <c r="N74" s="208"/>
      <c r="O74" s="208"/>
      <c r="P74" s="208"/>
      <c r="Q74" s="208"/>
      <c r="R74" s="208"/>
      <c r="S74" s="208"/>
      <c r="T74" s="208"/>
      <c r="U74" s="208"/>
      <c r="V74" s="208"/>
      <c r="W74" s="208"/>
      <c r="X74" s="208"/>
      <c r="Y74" s="208"/>
      <c r="Z74" s="208"/>
      <c r="AA74" s="208"/>
      <c r="AB74" s="208"/>
      <c r="AC74" s="208"/>
      <c r="AD74" s="208"/>
      <c r="AE74" s="208" t="s">
        <v>173</v>
      </c>
      <c r="AF74" s="208"/>
      <c r="AG74" s="208"/>
      <c r="AH74" s="208"/>
      <c r="AI74" s="208"/>
      <c r="AJ74" s="208"/>
      <c r="AK74" s="208"/>
      <c r="AL74" s="208"/>
      <c r="AM74" s="208"/>
      <c r="AN74" s="208"/>
      <c r="AO74" s="208"/>
      <c r="AP74" s="208"/>
      <c r="AQ74" s="208"/>
      <c r="AR74" s="208"/>
      <c r="AS74" s="208"/>
      <c r="AT74" s="208"/>
      <c r="AU74" s="208"/>
      <c r="AV74" s="208"/>
      <c r="AW74" s="208"/>
      <c r="AX74" s="208"/>
      <c r="AY74" s="208"/>
      <c r="AZ74" s="208"/>
      <c r="BA74" s="208"/>
      <c r="BB74" s="208"/>
      <c r="BC74" s="208"/>
      <c r="BD74" s="208"/>
      <c r="BE74" s="208"/>
      <c r="BF74" s="208"/>
      <c r="BG74" s="208"/>
      <c r="BH74" s="208"/>
    </row>
    <row r="75" customFormat="false" ht="12.75" hidden="false" customHeight="false" outlineLevel="1" collapsed="false">
      <c r="A75" s="209" t="n">
        <v>29</v>
      </c>
      <c r="B75" s="210" t="s">
        <v>326</v>
      </c>
      <c r="C75" s="211" t="s">
        <v>327</v>
      </c>
      <c r="D75" s="212" t="s">
        <v>247</v>
      </c>
      <c r="E75" s="213" t="n">
        <v>5.81</v>
      </c>
      <c r="F75" s="214"/>
      <c r="G75" s="215" t="n">
        <f aca="false">ROUND(E75*F75,2)</f>
        <v>0</v>
      </c>
      <c r="H75" s="206" t="s">
        <v>323</v>
      </c>
      <c r="I75" s="207" t="s">
        <v>154</v>
      </c>
      <c r="J75" s="208"/>
      <c r="K75" s="208"/>
      <c r="L75" s="208"/>
      <c r="M75" s="208"/>
      <c r="N75" s="208"/>
      <c r="O75" s="208"/>
      <c r="P75" s="208"/>
      <c r="Q75" s="208"/>
      <c r="R75" s="208"/>
      <c r="S75" s="208"/>
      <c r="T75" s="208"/>
      <c r="U75" s="208"/>
      <c r="V75" s="208"/>
      <c r="W75" s="208"/>
      <c r="X75" s="208"/>
      <c r="Y75" s="208"/>
      <c r="Z75" s="208"/>
      <c r="AA75" s="208"/>
      <c r="AB75" s="208"/>
      <c r="AC75" s="208"/>
      <c r="AD75" s="208"/>
      <c r="AE75" s="208" t="s">
        <v>155</v>
      </c>
      <c r="AF75" s="208"/>
      <c r="AG75" s="208"/>
      <c r="AH75" s="208"/>
      <c r="AI75" s="208"/>
      <c r="AJ75" s="208"/>
      <c r="AK75" s="208"/>
      <c r="AL75" s="208"/>
      <c r="AM75" s="208" t="n">
        <v>21</v>
      </c>
      <c r="AN75" s="208"/>
      <c r="AO75" s="208"/>
      <c r="AP75" s="208"/>
      <c r="AQ75" s="208"/>
      <c r="AR75" s="208"/>
      <c r="AS75" s="208"/>
      <c r="AT75" s="208"/>
      <c r="AU75" s="208"/>
      <c r="AV75" s="208"/>
      <c r="AW75" s="208"/>
      <c r="AX75" s="208"/>
      <c r="AY75" s="208"/>
      <c r="AZ75" s="208"/>
      <c r="BA75" s="208"/>
      <c r="BB75" s="208"/>
      <c r="BC75" s="208"/>
      <c r="BD75" s="208"/>
      <c r="BE75" s="208"/>
      <c r="BF75" s="208"/>
      <c r="BG75" s="208"/>
      <c r="BH75" s="208"/>
    </row>
    <row r="76" customFormat="false" ht="12.75" hidden="false" customHeight="false" outlineLevel="1" collapsed="false">
      <c r="A76" s="209" t="n">
        <v>30</v>
      </c>
      <c r="B76" s="210" t="s">
        <v>328</v>
      </c>
      <c r="C76" s="211" t="s">
        <v>415</v>
      </c>
      <c r="D76" s="212" t="s">
        <v>330</v>
      </c>
      <c r="E76" s="213" t="n">
        <v>44.13</v>
      </c>
      <c r="F76" s="214"/>
      <c r="G76" s="215" t="n">
        <f aca="false">ROUND(E76*F76,2)</f>
        <v>0</v>
      </c>
      <c r="H76" s="206" t="s">
        <v>331</v>
      </c>
      <c r="I76" s="207" t="s">
        <v>154</v>
      </c>
      <c r="J76" s="208"/>
      <c r="K76" s="208"/>
      <c r="L76" s="208"/>
      <c r="M76" s="208"/>
      <c r="N76" s="208"/>
      <c r="O76" s="208"/>
      <c r="P76" s="208"/>
      <c r="Q76" s="208"/>
      <c r="R76" s="208"/>
      <c r="S76" s="208"/>
      <c r="T76" s="208"/>
      <c r="U76" s="208"/>
      <c r="V76" s="208"/>
      <c r="W76" s="208"/>
      <c r="X76" s="208"/>
      <c r="Y76" s="208"/>
      <c r="Z76" s="208"/>
      <c r="AA76" s="208"/>
      <c r="AB76" s="208"/>
      <c r="AC76" s="208"/>
      <c r="AD76" s="208"/>
      <c r="AE76" s="208" t="s">
        <v>155</v>
      </c>
      <c r="AF76" s="208"/>
      <c r="AG76" s="208"/>
      <c r="AH76" s="208"/>
      <c r="AI76" s="208"/>
      <c r="AJ76" s="208"/>
      <c r="AK76" s="208"/>
      <c r="AL76" s="208"/>
      <c r="AM76" s="208" t="n">
        <v>21</v>
      </c>
      <c r="AN76" s="208"/>
      <c r="AO76" s="208"/>
      <c r="AP76" s="208"/>
      <c r="AQ76" s="208"/>
      <c r="AR76" s="208"/>
      <c r="AS76" s="208"/>
      <c r="AT76" s="208"/>
      <c r="AU76" s="208"/>
      <c r="AV76" s="208"/>
      <c r="AW76" s="208"/>
      <c r="AX76" s="208"/>
      <c r="AY76" s="208"/>
      <c r="AZ76" s="208"/>
      <c r="BA76" s="208"/>
      <c r="BB76" s="208"/>
      <c r="BC76" s="208"/>
      <c r="BD76" s="208"/>
      <c r="BE76" s="208"/>
      <c r="BF76" s="208"/>
      <c r="BG76" s="208"/>
      <c r="BH76" s="208"/>
    </row>
    <row r="77" customFormat="false" ht="12.75" hidden="false" customHeight="false" outlineLevel="0" collapsed="false">
      <c r="A77" s="196" t="s">
        <v>147</v>
      </c>
      <c r="B77" s="197" t="s">
        <v>85</v>
      </c>
      <c r="C77" s="198" t="s">
        <v>86</v>
      </c>
      <c r="D77" s="199"/>
      <c r="E77" s="200"/>
      <c r="F77" s="220" t="n">
        <f aca="false">SUM(G78:G88)</f>
        <v>0</v>
      </c>
      <c r="G77" s="220"/>
      <c r="H77" s="202"/>
      <c r="I77" s="203"/>
      <c r="AE77" s="0" t="s">
        <v>148</v>
      </c>
    </row>
    <row r="78" customFormat="false" ht="12.75" hidden="false" customHeight="true" outlineLevel="1" collapsed="false">
      <c r="A78" s="204"/>
      <c r="B78" s="205" t="s">
        <v>338</v>
      </c>
      <c r="C78" s="205"/>
      <c r="D78" s="205"/>
      <c r="E78" s="205"/>
      <c r="F78" s="205"/>
      <c r="G78" s="205"/>
      <c r="H78" s="206"/>
      <c r="I78" s="207"/>
      <c r="J78" s="208"/>
      <c r="K78" s="208"/>
      <c r="L78" s="208"/>
      <c r="M78" s="208"/>
      <c r="N78" s="208"/>
      <c r="O78" s="208"/>
      <c r="P78" s="208"/>
      <c r="Q78" s="208"/>
      <c r="R78" s="208"/>
      <c r="S78" s="208"/>
      <c r="T78" s="208"/>
      <c r="U78" s="208"/>
      <c r="V78" s="208"/>
      <c r="W78" s="208"/>
      <c r="X78" s="208"/>
      <c r="Y78" s="208"/>
      <c r="Z78" s="208"/>
      <c r="AA78" s="208"/>
      <c r="AB78" s="208"/>
      <c r="AC78" s="208" t="n">
        <v>0</v>
      </c>
      <c r="AD78" s="208"/>
      <c r="AE78" s="208"/>
      <c r="AF78" s="208"/>
      <c r="AG78" s="208"/>
      <c r="AH78" s="208"/>
      <c r="AI78" s="208"/>
      <c r="AJ78" s="208"/>
      <c r="AK78" s="208"/>
      <c r="AL78" s="208"/>
      <c r="AM78" s="208"/>
      <c r="AN78" s="208"/>
      <c r="AO78" s="208"/>
      <c r="AP78" s="208"/>
      <c r="AQ78" s="208"/>
      <c r="AR78" s="208"/>
      <c r="AS78" s="208"/>
      <c r="AT78" s="208"/>
      <c r="AU78" s="208"/>
      <c r="AV78" s="208"/>
      <c r="AW78" s="208"/>
      <c r="AX78" s="208"/>
      <c r="AY78" s="208"/>
      <c r="AZ78" s="208"/>
      <c r="BA78" s="208"/>
      <c r="BB78" s="208"/>
      <c r="BC78" s="208"/>
      <c r="BD78" s="208"/>
      <c r="BE78" s="208"/>
      <c r="BF78" s="208"/>
      <c r="BG78" s="208"/>
      <c r="BH78" s="208"/>
    </row>
    <row r="79" customFormat="false" ht="12.75" hidden="false" customHeight="true" outlineLevel="1" collapsed="false">
      <c r="A79" s="204"/>
      <c r="B79" s="219" t="s">
        <v>339</v>
      </c>
      <c r="C79" s="219"/>
      <c r="D79" s="219"/>
      <c r="E79" s="219"/>
      <c r="F79" s="219"/>
      <c r="G79" s="219"/>
      <c r="H79" s="206"/>
      <c r="I79" s="207"/>
      <c r="J79" s="208"/>
      <c r="K79" s="208"/>
      <c r="L79" s="208"/>
      <c r="M79" s="208"/>
      <c r="N79" s="208"/>
      <c r="O79" s="208"/>
      <c r="P79" s="208"/>
      <c r="Q79" s="208"/>
      <c r="R79" s="208"/>
      <c r="S79" s="208"/>
      <c r="T79" s="208"/>
      <c r="U79" s="208"/>
      <c r="V79" s="208"/>
      <c r="W79" s="208"/>
      <c r="X79" s="208"/>
      <c r="Y79" s="208"/>
      <c r="Z79" s="208"/>
      <c r="AA79" s="208"/>
      <c r="AB79" s="208"/>
      <c r="AC79" s="208"/>
      <c r="AD79" s="208"/>
      <c r="AE79" s="208" t="s">
        <v>173</v>
      </c>
      <c r="AF79" s="208"/>
      <c r="AG79" s="208"/>
      <c r="AH79" s="208"/>
      <c r="AI79" s="208"/>
      <c r="AJ79" s="208"/>
      <c r="AK79" s="208"/>
      <c r="AL79" s="208"/>
      <c r="AM79" s="208"/>
      <c r="AN79" s="208"/>
      <c r="AO79" s="208"/>
      <c r="AP79" s="208"/>
      <c r="AQ79" s="208"/>
      <c r="AR79" s="208"/>
      <c r="AS79" s="208"/>
      <c r="AT79" s="208"/>
      <c r="AU79" s="208"/>
      <c r="AV79" s="208"/>
      <c r="AW79" s="208"/>
      <c r="AX79" s="208"/>
      <c r="AY79" s="208"/>
      <c r="AZ79" s="208"/>
      <c r="BA79" s="208"/>
      <c r="BB79" s="208"/>
      <c r="BC79" s="208"/>
      <c r="BD79" s="208"/>
      <c r="BE79" s="208"/>
      <c r="BF79" s="208"/>
      <c r="BG79" s="208"/>
      <c r="BH79" s="208"/>
    </row>
    <row r="80" customFormat="false" ht="12.75" hidden="false" customHeight="true" outlineLevel="1" collapsed="false">
      <c r="A80" s="204"/>
      <c r="B80" s="219" t="s">
        <v>340</v>
      </c>
      <c r="C80" s="219"/>
      <c r="D80" s="219"/>
      <c r="E80" s="219"/>
      <c r="F80" s="219"/>
      <c r="G80" s="219"/>
      <c r="H80" s="206"/>
      <c r="I80" s="207"/>
      <c r="J80" s="208"/>
      <c r="K80" s="208"/>
      <c r="L80" s="208"/>
      <c r="M80" s="208"/>
      <c r="N80" s="208"/>
      <c r="O80" s="208"/>
      <c r="P80" s="208"/>
      <c r="Q80" s="208"/>
      <c r="R80" s="208"/>
      <c r="S80" s="208"/>
      <c r="T80" s="208"/>
      <c r="U80" s="208"/>
      <c r="V80" s="208"/>
      <c r="W80" s="208"/>
      <c r="X80" s="208"/>
      <c r="Y80" s="208"/>
      <c r="Z80" s="208"/>
      <c r="AA80" s="208"/>
      <c r="AB80" s="208"/>
      <c r="AC80" s="208" t="n">
        <v>1</v>
      </c>
      <c r="AD80" s="208"/>
      <c r="AE80" s="208"/>
      <c r="AF80" s="208"/>
      <c r="AG80" s="208"/>
      <c r="AH80" s="208"/>
      <c r="AI80" s="208"/>
      <c r="AJ80" s="208"/>
      <c r="AK80" s="208"/>
      <c r="AL80" s="208"/>
      <c r="AM80" s="208"/>
      <c r="AN80" s="208"/>
      <c r="AO80" s="208"/>
      <c r="AP80" s="208"/>
      <c r="AQ80" s="208"/>
      <c r="AR80" s="208"/>
      <c r="AS80" s="208"/>
      <c r="AT80" s="208"/>
      <c r="AU80" s="208"/>
      <c r="AV80" s="208"/>
      <c r="AW80" s="208"/>
      <c r="AX80" s="208"/>
      <c r="AY80" s="208"/>
      <c r="AZ80" s="208"/>
      <c r="BA80" s="208"/>
      <c r="BB80" s="208"/>
      <c r="BC80" s="208"/>
      <c r="BD80" s="208"/>
      <c r="BE80" s="208"/>
      <c r="BF80" s="208"/>
      <c r="BG80" s="208"/>
      <c r="BH80" s="208"/>
    </row>
    <row r="81" customFormat="false" ht="12.75" hidden="false" customHeight="false" outlineLevel="1" collapsed="false">
      <c r="A81" s="209" t="n">
        <v>31</v>
      </c>
      <c r="B81" s="210" t="s">
        <v>416</v>
      </c>
      <c r="C81" s="211" t="s">
        <v>417</v>
      </c>
      <c r="D81" s="212" t="s">
        <v>221</v>
      </c>
      <c r="E81" s="213" t="n">
        <v>72.6</v>
      </c>
      <c r="F81" s="214"/>
      <c r="G81" s="215" t="n">
        <f aca="false">ROUND(E81*F81,2)</f>
        <v>0</v>
      </c>
      <c r="H81" s="206" t="s">
        <v>323</v>
      </c>
      <c r="I81" s="207" t="s">
        <v>154</v>
      </c>
      <c r="J81" s="208"/>
      <c r="K81" s="208"/>
      <c r="L81" s="208"/>
      <c r="M81" s="208"/>
      <c r="N81" s="208"/>
      <c r="O81" s="208"/>
      <c r="P81" s="208"/>
      <c r="Q81" s="208"/>
      <c r="R81" s="208"/>
      <c r="S81" s="208"/>
      <c r="T81" s="208"/>
      <c r="U81" s="208"/>
      <c r="V81" s="208"/>
      <c r="W81" s="208"/>
      <c r="X81" s="208"/>
      <c r="Y81" s="208"/>
      <c r="Z81" s="208"/>
      <c r="AA81" s="208"/>
      <c r="AB81" s="208"/>
      <c r="AC81" s="208"/>
      <c r="AD81" s="208"/>
      <c r="AE81" s="208" t="s">
        <v>155</v>
      </c>
      <c r="AF81" s="208"/>
      <c r="AG81" s="208"/>
      <c r="AH81" s="208"/>
      <c r="AI81" s="208"/>
      <c r="AJ81" s="208"/>
      <c r="AK81" s="208"/>
      <c r="AL81" s="208"/>
      <c r="AM81" s="208" t="n">
        <v>21</v>
      </c>
      <c r="AN81" s="208"/>
      <c r="AO81" s="208"/>
      <c r="AP81" s="208"/>
      <c r="AQ81" s="208"/>
      <c r="AR81" s="208"/>
      <c r="AS81" s="208"/>
      <c r="AT81" s="208"/>
      <c r="AU81" s="208"/>
      <c r="AV81" s="208"/>
      <c r="AW81" s="208"/>
      <c r="AX81" s="208"/>
      <c r="AY81" s="208"/>
      <c r="AZ81" s="208"/>
      <c r="BA81" s="208"/>
      <c r="BB81" s="208"/>
      <c r="BC81" s="208"/>
      <c r="BD81" s="208"/>
      <c r="BE81" s="208"/>
      <c r="BF81" s="208"/>
      <c r="BG81" s="208"/>
      <c r="BH81" s="208"/>
    </row>
    <row r="82" customFormat="false" ht="12.75" hidden="false" customHeight="true" outlineLevel="1" collapsed="false">
      <c r="A82" s="204"/>
      <c r="B82" s="219" t="s">
        <v>347</v>
      </c>
      <c r="C82" s="219"/>
      <c r="D82" s="219"/>
      <c r="E82" s="219"/>
      <c r="F82" s="219"/>
      <c r="G82" s="219"/>
      <c r="H82" s="206"/>
      <c r="I82" s="207"/>
      <c r="J82" s="208"/>
      <c r="K82" s="208"/>
      <c r="L82" s="208"/>
      <c r="M82" s="208"/>
      <c r="N82" s="208"/>
      <c r="O82" s="208"/>
      <c r="P82" s="208"/>
      <c r="Q82" s="208"/>
      <c r="R82" s="208"/>
      <c r="S82" s="208"/>
      <c r="T82" s="208"/>
      <c r="U82" s="208"/>
      <c r="V82" s="208"/>
      <c r="W82" s="208"/>
      <c r="X82" s="208"/>
      <c r="Y82" s="208"/>
      <c r="Z82" s="208"/>
      <c r="AA82" s="208"/>
      <c r="AB82" s="208"/>
      <c r="AC82" s="208" t="n">
        <v>0</v>
      </c>
      <c r="AD82" s="208"/>
      <c r="AE82" s="208"/>
      <c r="AF82" s="208"/>
      <c r="AG82" s="208"/>
      <c r="AH82" s="208"/>
      <c r="AI82" s="208"/>
      <c r="AJ82" s="208"/>
      <c r="AK82" s="208"/>
      <c r="AL82" s="208"/>
      <c r="AM82" s="208"/>
      <c r="AN82" s="208"/>
      <c r="AO82" s="208"/>
      <c r="AP82" s="208"/>
      <c r="AQ82" s="208"/>
      <c r="AR82" s="208"/>
      <c r="AS82" s="208"/>
      <c r="AT82" s="208"/>
      <c r="AU82" s="208"/>
      <c r="AV82" s="208"/>
      <c r="AW82" s="208"/>
      <c r="AX82" s="208"/>
      <c r="AY82" s="208"/>
      <c r="AZ82" s="208"/>
      <c r="BA82" s="208"/>
      <c r="BB82" s="208"/>
      <c r="BC82" s="208"/>
      <c r="BD82" s="208"/>
      <c r="BE82" s="208"/>
      <c r="BF82" s="208"/>
      <c r="BG82" s="208"/>
      <c r="BH82" s="208"/>
    </row>
    <row r="83" customFormat="false" ht="12.75" hidden="false" customHeight="false" outlineLevel="1" collapsed="false">
      <c r="A83" s="209" t="n">
        <v>32</v>
      </c>
      <c r="B83" s="210" t="s">
        <v>348</v>
      </c>
      <c r="C83" s="211" t="s">
        <v>349</v>
      </c>
      <c r="D83" s="212" t="s">
        <v>337</v>
      </c>
      <c r="E83" s="213" t="n">
        <v>33</v>
      </c>
      <c r="F83" s="214"/>
      <c r="G83" s="215" t="n">
        <f aca="false">ROUND(E83*F83,2)</f>
        <v>0</v>
      </c>
      <c r="H83" s="206" t="s">
        <v>323</v>
      </c>
      <c r="I83" s="207" t="s">
        <v>154</v>
      </c>
      <c r="J83" s="208"/>
      <c r="K83" s="208"/>
      <c r="L83" s="208"/>
      <c r="M83" s="208"/>
      <c r="N83" s="208"/>
      <c r="O83" s="208"/>
      <c r="P83" s="208"/>
      <c r="Q83" s="208"/>
      <c r="R83" s="208"/>
      <c r="S83" s="208"/>
      <c r="T83" s="208"/>
      <c r="U83" s="208"/>
      <c r="V83" s="208"/>
      <c r="W83" s="208"/>
      <c r="X83" s="208"/>
      <c r="Y83" s="208"/>
      <c r="Z83" s="208"/>
      <c r="AA83" s="208"/>
      <c r="AB83" s="208"/>
      <c r="AC83" s="208"/>
      <c r="AD83" s="208"/>
      <c r="AE83" s="208" t="s">
        <v>155</v>
      </c>
      <c r="AF83" s="208"/>
      <c r="AG83" s="208"/>
      <c r="AH83" s="208"/>
      <c r="AI83" s="208"/>
      <c r="AJ83" s="208"/>
      <c r="AK83" s="208"/>
      <c r="AL83" s="208"/>
      <c r="AM83" s="208" t="n">
        <v>21</v>
      </c>
      <c r="AN83" s="208"/>
      <c r="AO83" s="208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208"/>
      <c r="BB83" s="208"/>
      <c r="BC83" s="208"/>
      <c r="BD83" s="208"/>
      <c r="BE83" s="208"/>
      <c r="BF83" s="208"/>
      <c r="BG83" s="208"/>
      <c r="BH83" s="208"/>
    </row>
    <row r="84" customFormat="false" ht="12.75" hidden="false" customHeight="true" outlineLevel="1" collapsed="false">
      <c r="A84" s="204"/>
      <c r="B84" s="219" t="s">
        <v>350</v>
      </c>
      <c r="C84" s="219"/>
      <c r="D84" s="219"/>
      <c r="E84" s="219"/>
      <c r="F84" s="219"/>
      <c r="G84" s="219"/>
      <c r="H84" s="206"/>
      <c r="I84" s="207"/>
      <c r="J84" s="208"/>
      <c r="K84" s="208"/>
      <c r="L84" s="208"/>
      <c r="M84" s="208"/>
      <c r="N84" s="208"/>
      <c r="O84" s="208"/>
      <c r="P84" s="208"/>
      <c r="Q84" s="208"/>
      <c r="R84" s="208"/>
      <c r="S84" s="208"/>
      <c r="T84" s="208"/>
      <c r="U84" s="208"/>
      <c r="V84" s="208"/>
      <c r="W84" s="208"/>
      <c r="X84" s="208"/>
      <c r="Y84" s="208"/>
      <c r="Z84" s="208"/>
      <c r="AA84" s="208"/>
      <c r="AB84" s="208"/>
      <c r="AC84" s="208" t="n">
        <v>0</v>
      </c>
      <c r="AD84" s="208"/>
      <c r="AE84" s="208"/>
      <c r="AF84" s="208"/>
      <c r="AG84" s="208"/>
      <c r="AH84" s="208"/>
      <c r="AI84" s="208"/>
      <c r="AJ84" s="208"/>
      <c r="AK84" s="208"/>
      <c r="AL84" s="208"/>
      <c r="AM84" s="208"/>
      <c r="AN84" s="208"/>
      <c r="AO84" s="208"/>
      <c r="AP84" s="208"/>
      <c r="AQ84" s="208"/>
      <c r="AR84" s="208"/>
      <c r="AS84" s="208"/>
      <c r="AT84" s="208"/>
      <c r="AU84" s="208"/>
      <c r="AV84" s="208"/>
      <c r="AW84" s="208"/>
      <c r="AX84" s="208"/>
      <c r="AY84" s="208"/>
      <c r="AZ84" s="208"/>
      <c r="BA84" s="208"/>
      <c r="BB84" s="208"/>
      <c r="BC84" s="208"/>
      <c r="BD84" s="208"/>
      <c r="BE84" s="208"/>
      <c r="BF84" s="208"/>
      <c r="BG84" s="208"/>
      <c r="BH84" s="208"/>
    </row>
    <row r="85" customFormat="false" ht="12.75" hidden="false" customHeight="false" outlineLevel="1" collapsed="false">
      <c r="A85" s="209" t="n">
        <v>33</v>
      </c>
      <c r="B85" s="210" t="s">
        <v>351</v>
      </c>
      <c r="C85" s="211" t="s">
        <v>352</v>
      </c>
      <c r="D85" s="212" t="s">
        <v>337</v>
      </c>
      <c r="E85" s="213" t="n">
        <v>33</v>
      </c>
      <c r="F85" s="214"/>
      <c r="G85" s="215" t="n">
        <f aca="false">ROUND(E85*F85,2)</f>
        <v>0</v>
      </c>
      <c r="H85" s="206" t="s">
        <v>323</v>
      </c>
      <c r="I85" s="207" t="s">
        <v>154</v>
      </c>
      <c r="J85" s="208"/>
      <c r="K85" s="208"/>
      <c r="L85" s="208"/>
      <c r="M85" s="208"/>
      <c r="N85" s="208"/>
      <c r="O85" s="208"/>
      <c r="P85" s="208"/>
      <c r="Q85" s="208"/>
      <c r="R85" s="208"/>
      <c r="S85" s="208"/>
      <c r="T85" s="208"/>
      <c r="U85" s="208"/>
      <c r="V85" s="208"/>
      <c r="W85" s="208"/>
      <c r="X85" s="208"/>
      <c r="Y85" s="208"/>
      <c r="Z85" s="208"/>
      <c r="AA85" s="208"/>
      <c r="AB85" s="208"/>
      <c r="AC85" s="208"/>
      <c r="AD85" s="208"/>
      <c r="AE85" s="208" t="s">
        <v>155</v>
      </c>
      <c r="AF85" s="208"/>
      <c r="AG85" s="208"/>
      <c r="AH85" s="208"/>
      <c r="AI85" s="208"/>
      <c r="AJ85" s="208"/>
      <c r="AK85" s="208"/>
      <c r="AL85" s="208"/>
      <c r="AM85" s="208" t="n">
        <v>21</v>
      </c>
      <c r="AN85" s="208"/>
      <c r="AO85" s="208"/>
      <c r="AP85" s="208"/>
      <c r="AQ85" s="208"/>
      <c r="AR85" s="208"/>
      <c r="AS85" s="208"/>
      <c r="AT85" s="208"/>
      <c r="AU85" s="208"/>
      <c r="AV85" s="208"/>
      <c r="AW85" s="208"/>
      <c r="AX85" s="208"/>
      <c r="AY85" s="208"/>
      <c r="AZ85" s="208"/>
      <c r="BA85" s="208"/>
      <c r="BB85" s="208"/>
      <c r="BC85" s="208"/>
      <c r="BD85" s="208"/>
      <c r="BE85" s="208"/>
      <c r="BF85" s="208"/>
      <c r="BG85" s="208"/>
      <c r="BH85" s="208"/>
    </row>
    <row r="86" customFormat="false" ht="12.75" hidden="false" customHeight="false" outlineLevel="1" collapsed="false">
      <c r="A86" s="209" t="n">
        <v>34</v>
      </c>
      <c r="B86" s="210" t="s">
        <v>418</v>
      </c>
      <c r="C86" s="211" t="s">
        <v>419</v>
      </c>
      <c r="D86" s="212" t="s">
        <v>221</v>
      </c>
      <c r="E86" s="213" t="n">
        <v>72.6</v>
      </c>
      <c r="F86" s="214"/>
      <c r="G86" s="215" t="n">
        <f aca="false">ROUND(E86*F86,2)</f>
        <v>0</v>
      </c>
      <c r="H86" s="206"/>
      <c r="I86" s="207" t="s">
        <v>313</v>
      </c>
      <c r="J86" s="208"/>
      <c r="K86" s="208"/>
      <c r="L86" s="208"/>
      <c r="M86" s="208"/>
      <c r="N86" s="208"/>
      <c r="O86" s="208"/>
      <c r="P86" s="208"/>
      <c r="Q86" s="208"/>
      <c r="R86" s="208"/>
      <c r="S86" s="208"/>
      <c r="T86" s="208"/>
      <c r="U86" s="208"/>
      <c r="V86" s="208"/>
      <c r="W86" s="208"/>
      <c r="X86" s="208"/>
      <c r="Y86" s="208"/>
      <c r="Z86" s="208"/>
      <c r="AA86" s="208"/>
      <c r="AB86" s="208"/>
      <c r="AC86" s="208"/>
      <c r="AD86" s="208"/>
      <c r="AE86" s="208" t="s">
        <v>314</v>
      </c>
      <c r="AF86" s="208" t="n">
        <v>1</v>
      </c>
      <c r="AG86" s="208"/>
      <c r="AH86" s="208"/>
      <c r="AI86" s="208"/>
      <c r="AJ86" s="208"/>
      <c r="AK86" s="208"/>
      <c r="AL86" s="208"/>
      <c r="AM86" s="208" t="n">
        <v>21</v>
      </c>
      <c r="AN86" s="208"/>
      <c r="AO86" s="208"/>
      <c r="AP86" s="208"/>
      <c r="AQ86" s="208"/>
      <c r="AR86" s="208"/>
      <c r="AS86" s="208"/>
      <c r="AT86" s="208"/>
      <c r="AU86" s="208"/>
      <c r="AV86" s="208"/>
      <c r="AW86" s="208"/>
      <c r="AX86" s="208"/>
      <c r="AY86" s="208"/>
      <c r="AZ86" s="208"/>
      <c r="BA86" s="208"/>
      <c r="BB86" s="208"/>
      <c r="BC86" s="208"/>
      <c r="BD86" s="208"/>
      <c r="BE86" s="208"/>
      <c r="BF86" s="208"/>
      <c r="BG86" s="208"/>
      <c r="BH86" s="208"/>
    </row>
    <row r="87" customFormat="false" ht="12.75" hidden="false" customHeight="false" outlineLevel="1" collapsed="false">
      <c r="A87" s="209" t="n">
        <v>35</v>
      </c>
      <c r="B87" s="210" t="s">
        <v>420</v>
      </c>
      <c r="C87" s="211" t="s">
        <v>421</v>
      </c>
      <c r="D87" s="212" t="s">
        <v>337</v>
      </c>
      <c r="E87" s="213" t="n">
        <v>25</v>
      </c>
      <c r="F87" s="214"/>
      <c r="G87" s="215" t="n">
        <f aca="false">ROUND(E87*F87,2)</f>
        <v>0</v>
      </c>
      <c r="H87" s="206" t="s">
        <v>331</v>
      </c>
      <c r="I87" s="207" t="s">
        <v>154</v>
      </c>
      <c r="J87" s="208"/>
      <c r="K87" s="208"/>
      <c r="L87" s="208"/>
      <c r="M87" s="208"/>
      <c r="N87" s="208"/>
      <c r="O87" s="208"/>
      <c r="P87" s="208"/>
      <c r="Q87" s="208"/>
      <c r="R87" s="208"/>
      <c r="S87" s="208"/>
      <c r="T87" s="208"/>
      <c r="U87" s="208"/>
      <c r="V87" s="208"/>
      <c r="W87" s="208"/>
      <c r="X87" s="208"/>
      <c r="Y87" s="208"/>
      <c r="Z87" s="208"/>
      <c r="AA87" s="208"/>
      <c r="AB87" s="208"/>
      <c r="AC87" s="208"/>
      <c r="AD87" s="208"/>
      <c r="AE87" s="208" t="s">
        <v>155</v>
      </c>
      <c r="AF87" s="208"/>
      <c r="AG87" s="208"/>
      <c r="AH87" s="208"/>
      <c r="AI87" s="208"/>
      <c r="AJ87" s="208"/>
      <c r="AK87" s="208"/>
      <c r="AL87" s="208"/>
      <c r="AM87" s="208" t="n">
        <v>21</v>
      </c>
      <c r="AN87" s="208"/>
      <c r="AO87" s="208"/>
      <c r="AP87" s="208"/>
      <c r="AQ87" s="208"/>
      <c r="AR87" s="208"/>
      <c r="AS87" s="208"/>
      <c r="AT87" s="208"/>
      <c r="AU87" s="208"/>
      <c r="AV87" s="208"/>
      <c r="AW87" s="208"/>
      <c r="AX87" s="208"/>
      <c r="AY87" s="208"/>
      <c r="AZ87" s="208"/>
      <c r="BA87" s="208"/>
      <c r="BB87" s="208"/>
      <c r="BC87" s="208"/>
      <c r="BD87" s="208"/>
      <c r="BE87" s="208"/>
      <c r="BF87" s="208"/>
      <c r="BG87" s="208"/>
      <c r="BH87" s="208"/>
    </row>
    <row r="88" customFormat="false" ht="12.75" hidden="false" customHeight="false" outlineLevel="1" collapsed="false">
      <c r="A88" s="209" t="n">
        <v>36</v>
      </c>
      <c r="B88" s="210" t="s">
        <v>422</v>
      </c>
      <c r="C88" s="211" t="s">
        <v>423</v>
      </c>
      <c r="D88" s="212" t="s">
        <v>381</v>
      </c>
      <c r="E88" s="213" t="n">
        <v>33</v>
      </c>
      <c r="F88" s="214"/>
      <c r="G88" s="215" t="n">
        <f aca="false">ROUND(E88*F88,2)</f>
        <v>0</v>
      </c>
      <c r="H88" s="206"/>
      <c r="I88" s="207" t="s">
        <v>313</v>
      </c>
      <c r="J88" s="208"/>
      <c r="K88" s="208"/>
      <c r="L88" s="208"/>
      <c r="M88" s="208"/>
      <c r="N88" s="208"/>
      <c r="O88" s="208"/>
      <c r="P88" s="208"/>
      <c r="Q88" s="208"/>
      <c r="R88" s="208"/>
      <c r="S88" s="208"/>
      <c r="T88" s="208"/>
      <c r="U88" s="208"/>
      <c r="V88" s="208"/>
      <c r="W88" s="208"/>
      <c r="X88" s="208"/>
      <c r="Y88" s="208"/>
      <c r="Z88" s="208"/>
      <c r="AA88" s="208"/>
      <c r="AB88" s="208"/>
      <c r="AC88" s="208"/>
      <c r="AD88" s="208"/>
      <c r="AE88" s="208" t="s">
        <v>314</v>
      </c>
      <c r="AF88" s="208" t="n">
        <v>12</v>
      </c>
      <c r="AG88" s="208"/>
      <c r="AH88" s="208"/>
      <c r="AI88" s="208"/>
      <c r="AJ88" s="208"/>
      <c r="AK88" s="208"/>
      <c r="AL88" s="208"/>
      <c r="AM88" s="208" t="n">
        <v>21</v>
      </c>
      <c r="AN88" s="208"/>
      <c r="AO88" s="208"/>
      <c r="AP88" s="208"/>
      <c r="AQ88" s="208"/>
      <c r="AR88" s="208"/>
      <c r="AS88" s="208"/>
      <c r="AT88" s="208"/>
      <c r="AU88" s="208"/>
      <c r="AV88" s="208"/>
      <c r="AW88" s="208"/>
      <c r="AX88" s="208"/>
      <c r="AY88" s="208"/>
      <c r="AZ88" s="208"/>
      <c r="BA88" s="208"/>
      <c r="BB88" s="208"/>
      <c r="BC88" s="208"/>
      <c r="BD88" s="208"/>
      <c r="BE88" s="208"/>
      <c r="BF88" s="208"/>
      <c r="BG88" s="208"/>
      <c r="BH88" s="208"/>
    </row>
    <row r="89" customFormat="false" ht="12.75" hidden="false" customHeight="false" outlineLevel="0" collapsed="false">
      <c r="A89" s="196" t="s">
        <v>147</v>
      </c>
      <c r="B89" s="197" t="s">
        <v>95</v>
      </c>
      <c r="C89" s="198" t="s">
        <v>96</v>
      </c>
      <c r="D89" s="199"/>
      <c r="E89" s="200"/>
      <c r="F89" s="220" t="n">
        <f aca="false">SUM(G90:G93)</f>
        <v>0</v>
      </c>
      <c r="G89" s="220"/>
      <c r="H89" s="202"/>
      <c r="I89" s="203"/>
      <c r="AE89" s="0" t="s">
        <v>148</v>
      </c>
    </row>
    <row r="90" customFormat="false" ht="12.75" hidden="false" customHeight="true" outlineLevel="1" collapsed="false">
      <c r="A90" s="204"/>
      <c r="B90" s="205" t="s">
        <v>388</v>
      </c>
      <c r="C90" s="205"/>
      <c r="D90" s="205"/>
      <c r="E90" s="205"/>
      <c r="F90" s="205"/>
      <c r="G90" s="205"/>
      <c r="H90" s="206"/>
      <c r="I90" s="207"/>
      <c r="J90" s="208"/>
      <c r="K90" s="208"/>
      <c r="L90" s="208"/>
      <c r="M90" s="208"/>
      <c r="N90" s="208"/>
      <c r="O90" s="208"/>
      <c r="P90" s="208"/>
      <c r="Q90" s="208"/>
      <c r="R90" s="208"/>
      <c r="S90" s="208"/>
      <c r="T90" s="208"/>
      <c r="U90" s="208"/>
      <c r="V90" s="208"/>
      <c r="W90" s="208"/>
      <c r="X90" s="208"/>
      <c r="Y90" s="208"/>
      <c r="Z90" s="208"/>
      <c r="AA90" s="208"/>
      <c r="AB90" s="208"/>
      <c r="AC90" s="208" t="n">
        <v>0</v>
      </c>
      <c r="AD90" s="208"/>
      <c r="AE90" s="208"/>
      <c r="AF90" s="208"/>
      <c r="AG90" s="208"/>
      <c r="AH90" s="208"/>
      <c r="AI90" s="208"/>
      <c r="AJ90" s="208"/>
      <c r="AK90" s="208"/>
      <c r="AL90" s="208"/>
      <c r="AM90" s="208"/>
      <c r="AN90" s="208"/>
      <c r="AO90" s="208"/>
      <c r="AP90" s="208"/>
      <c r="AQ90" s="208"/>
      <c r="AR90" s="208"/>
      <c r="AS90" s="208"/>
      <c r="AT90" s="208"/>
      <c r="AU90" s="208"/>
      <c r="AV90" s="208"/>
      <c r="AW90" s="208"/>
      <c r="AX90" s="208"/>
      <c r="AY90" s="208"/>
      <c r="AZ90" s="208"/>
      <c r="BA90" s="208"/>
      <c r="BB90" s="208"/>
      <c r="BC90" s="208"/>
      <c r="BD90" s="208"/>
      <c r="BE90" s="208"/>
      <c r="BF90" s="208"/>
      <c r="BG90" s="208"/>
      <c r="BH90" s="208"/>
    </row>
    <row r="91" customFormat="false" ht="12.75" hidden="false" customHeight="true" outlineLevel="1" collapsed="false">
      <c r="A91" s="204"/>
      <c r="B91" s="219" t="s">
        <v>389</v>
      </c>
      <c r="C91" s="219"/>
      <c r="D91" s="219"/>
      <c r="E91" s="219"/>
      <c r="F91" s="219"/>
      <c r="G91" s="219"/>
      <c r="H91" s="206"/>
      <c r="I91" s="207"/>
      <c r="J91" s="208"/>
      <c r="K91" s="208"/>
      <c r="L91" s="208"/>
      <c r="M91" s="208"/>
      <c r="N91" s="208"/>
      <c r="O91" s="208"/>
      <c r="P91" s="208"/>
      <c r="Q91" s="208"/>
      <c r="R91" s="208"/>
      <c r="S91" s="208"/>
      <c r="T91" s="208"/>
      <c r="U91" s="208"/>
      <c r="V91" s="208"/>
      <c r="W91" s="208"/>
      <c r="X91" s="208"/>
      <c r="Y91" s="208"/>
      <c r="Z91" s="208"/>
      <c r="AA91" s="208"/>
      <c r="AB91" s="208"/>
      <c r="AC91" s="208"/>
      <c r="AD91" s="208"/>
      <c r="AE91" s="208" t="s">
        <v>173</v>
      </c>
      <c r="AF91" s="208"/>
      <c r="AG91" s="208"/>
      <c r="AH91" s="208"/>
      <c r="AI91" s="208"/>
      <c r="AJ91" s="208"/>
      <c r="AK91" s="208"/>
      <c r="AL91" s="208"/>
      <c r="AM91" s="208"/>
      <c r="AN91" s="208"/>
      <c r="AO91" s="208"/>
      <c r="AP91" s="208"/>
      <c r="AQ91" s="208"/>
      <c r="AR91" s="208"/>
      <c r="AS91" s="208"/>
      <c r="AT91" s="208"/>
      <c r="AU91" s="208"/>
      <c r="AV91" s="208"/>
      <c r="AW91" s="208"/>
      <c r="AX91" s="208"/>
      <c r="AY91" s="208"/>
      <c r="AZ91" s="208"/>
      <c r="BA91" s="208"/>
      <c r="BB91" s="208"/>
      <c r="BC91" s="208"/>
      <c r="BD91" s="208"/>
      <c r="BE91" s="208"/>
      <c r="BF91" s="208"/>
      <c r="BG91" s="208"/>
      <c r="BH91" s="208"/>
    </row>
    <row r="92" customFormat="false" ht="12.75" hidden="false" customHeight="false" outlineLevel="1" collapsed="false">
      <c r="A92" s="209" t="n">
        <v>37</v>
      </c>
      <c r="B92" s="210" t="s">
        <v>390</v>
      </c>
      <c r="C92" s="211" t="s">
        <v>391</v>
      </c>
      <c r="D92" s="212" t="s">
        <v>392</v>
      </c>
      <c r="E92" s="213" t="n">
        <v>58.18101</v>
      </c>
      <c r="F92" s="214"/>
      <c r="G92" s="215" t="n">
        <f aca="false">ROUND(E92*F92,2)</f>
        <v>0</v>
      </c>
      <c r="H92" s="206" t="s">
        <v>323</v>
      </c>
      <c r="I92" s="207" t="s">
        <v>154</v>
      </c>
      <c r="J92" s="208"/>
      <c r="K92" s="208"/>
      <c r="L92" s="208"/>
      <c r="M92" s="208"/>
      <c r="N92" s="208"/>
      <c r="O92" s="208"/>
      <c r="P92" s="208"/>
      <c r="Q92" s="208"/>
      <c r="R92" s="208"/>
      <c r="S92" s="208"/>
      <c r="T92" s="208"/>
      <c r="U92" s="208"/>
      <c r="V92" s="208"/>
      <c r="W92" s="208"/>
      <c r="X92" s="208"/>
      <c r="Y92" s="208"/>
      <c r="Z92" s="208"/>
      <c r="AA92" s="208"/>
      <c r="AB92" s="208"/>
      <c r="AC92" s="208"/>
      <c r="AD92" s="208"/>
      <c r="AE92" s="208" t="s">
        <v>155</v>
      </c>
      <c r="AF92" s="208"/>
      <c r="AG92" s="208"/>
      <c r="AH92" s="208"/>
      <c r="AI92" s="208"/>
      <c r="AJ92" s="208"/>
      <c r="AK92" s="208"/>
      <c r="AL92" s="208"/>
      <c r="AM92" s="208" t="n">
        <v>21</v>
      </c>
      <c r="AN92" s="208"/>
      <c r="AO92" s="208"/>
      <c r="AP92" s="208"/>
      <c r="AQ92" s="208"/>
      <c r="AR92" s="208"/>
      <c r="AS92" s="208"/>
      <c r="AT92" s="208"/>
      <c r="AU92" s="208"/>
      <c r="AV92" s="208"/>
      <c r="AW92" s="208"/>
      <c r="AX92" s="208"/>
      <c r="AY92" s="208"/>
      <c r="AZ92" s="208"/>
      <c r="BA92" s="208"/>
      <c r="BB92" s="208"/>
      <c r="BC92" s="208"/>
      <c r="BD92" s="208"/>
      <c r="BE92" s="208"/>
      <c r="BF92" s="208"/>
      <c r="BG92" s="208"/>
      <c r="BH92" s="208"/>
    </row>
    <row r="93" customFormat="false" ht="13.5" hidden="false" customHeight="true" outlineLevel="1" collapsed="false">
      <c r="A93" s="221"/>
      <c r="B93" s="222"/>
      <c r="C93" s="223" t="s">
        <v>393</v>
      </c>
      <c r="D93" s="223"/>
      <c r="E93" s="223"/>
      <c r="F93" s="223"/>
      <c r="G93" s="223"/>
      <c r="H93" s="224"/>
      <c r="I93" s="225"/>
      <c r="J93" s="208"/>
      <c r="K93" s="208"/>
      <c r="L93" s="208"/>
      <c r="M93" s="208"/>
      <c r="N93" s="208"/>
      <c r="O93" s="208"/>
      <c r="P93" s="208"/>
      <c r="Q93" s="208"/>
      <c r="R93" s="208"/>
      <c r="S93" s="208"/>
      <c r="T93" s="208"/>
      <c r="U93" s="208"/>
      <c r="V93" s="208"/>
      <c r="W93" s="208"/>
      <c r="X93" s="208"/>
      <c r="Y93" s="208"/>
      <c r="Z93" s="208"/>
      <c r="AA93" s="208"/>
      <c r="AB93" s="208"/>
      <c r="AC93" s="208"/>
      <c r="AD93" s="208"/>
      <c r="AE93" s="208"/>
      <c r="AF93" s="208"/>
      <c r="AG93" s="208"/>
      <c r="AH93" s="208"/>
      <c r="AI93" s="208"/>
      <c r="AJ93" s="208"/>
      <c r="AK93" s="208"/>
      <c r="AL93" s="208"/>
      <c r="AM93" s="208"/>
      <c r="AN93" s="208"/>
      <c r="AO93" s="208"/>
      <c r="AP93" s="208"/>
      <c r="AQ93" s="208"/>
      <c r="AR93" s="208"/>
      <c r="AS93" s="208"/>
      <c r="AT93" s="208"/>
      <c r="AU93" s="208"/>
      <c r="AV93" s="208"/>
      <c r="AW93" s="208"/>
      <c r="AX93" s="208"/>
      <c r="AY93" s="208"/>
      <c r="AZ93" s="208"/>
      <c r="BA93" s="218" t="str">
        <f aca="false">C93</f>
        <v>na vzdálenost 15 m od hrany výkopu nebo od okraje šachty</v>
      </c>
      <c r="BB93" s="208"/>
      <c r="BC93" s="208"/>
      <c r="BD93" s="208"/>
      <c r="BE93" s="208"/>
      <c r="BF93" s="208"/>
      <c r="BG93" s="208"/>
      <c r="BH93" s="208"/>
    </row>
    <row r="94" customFormat="false" ht="12.75" hidden="true" customHeight="false" outlineLevel="0" collapsed="false">
      <c r="A94" s="108"/>
      <c r="B94" s="120"/>
      <c r="C94" s="226"/>
      <c r="D94" s="227"/>
      <c r="E94" s="228"/>
      <c r="F94" s="228"/>
      <c r="G94" s="228"/>
      <c r="H94" s="228"/>
      <c r="I94" s="229"/>
    </row>
    <row r="95" customFormat="false" ht="12.75" hidden="true" customHeight="false" outlineLevel="0" collapsed="false">
      <c r="A95" s="230"/>
      <c r="B95" s="231" t="s">
        <v>215</v>
      </c>
      <c r="C95" s="232"/>
      <c r="D95" s="233"/>
      <c r="E95" s="230"/>
      <c r="F95" s="230"/>
      <c r="G95" s="234" t="n">
        <f aca="false">F8+F72+F77+F89</f>
        <v>0</v>
      </c>
      <c r="H95" s="34"/>
      <c r="I95" s="34"/>
      <c r="AN95" s="0" t="n">
        <v>15</v>
      </c>
      <c r="AO95" s="0" t="n">
        <v>21</v>
      </c>
    </row>
    <row r="96" customFormat="false" ht="12.75" hidden="false" customHeight="false" outlineLevel="0" collapsed="false">
      <c r="A96" s="34"/>
      <c r="B96" s="235"/>
      <c r="C96" s="235"/>
      <c r="D96" s="236"/>
      <c r="E96" s="34"/>
      <c r="F96" s="34"/>
      <c r="G96" s="34"/>
      <c r="H96" s="34"/>
      <c r="I96" s="34"/>
      <c r="AN96" s="0" t="n">
        <f aca="false">SUMIF(AM8:AM95,AN95,G8:G95)</f>
        <v>0</v>
      </c>
      <c r="AO96" s="0" t="n">
        <f aca="false">SUMIF(AM8:AM95,AO95,G8:G95)</f>
        <v>0</v>
      </c>
    </row>
  </sheetData>
  <sheetProtection sheet="true" password="c49b"/>
  <mergeCells count="51">
    <mergeCell ref="A1:G1"/>
    <mergeCell ref="C7:G7"/>
    <mergeCell ref="F8:G8"/>
    <mergeCell ref="B9:G9"/>
    <mergeCell ref="B12:G12"/>
    <mergeCell ref="B13:G13"/>
    <mergeCell ref="B14:G14"/>
    <mergeCell ref="B16:G16"/>
    <mergeCell ref="B17:G17"/>
    <mergeCell ref="B18:G18"/>
    <mergeCell ref="B20:G20"/>
    <mergeCell ref="B21:G21"/>
    <mergeCell ref="B22:G22"/>
    <mergeCell ref="B24:G24"/>
    <mergeCell ref="B25:G25"/>
    <mergeCell ref="B27:G27"/>
    <mergeCell ref="B28:G28"/>
    <mergeCell ref="B34:G34"/>
    <mergeCell ref="B35:G35"/>
    <mergeCell ref="B37:G37"/>
    <mergeCell ref="B38:G38"/>
    <mergeCell ref="B40:G40"/>
    <mergeCell ref="B41:G41"/>
    <mergeCell ref="B43:G43"/>
    <mergeCell ref="B44:G44"/>
    <mergeCell ref="B46:G46"/>
    <mergeCell ref="B47:G47"/>
    <mergeCell ref="B50:G50"/>
    <mergeCell ref="B51:G51"/>
    <mergeCell ref="B54:G54"/>
    <mergeCell ref="B55:G55"/>
    <mergeCell ref="B57:G57"/>
    <mergeCell ref="B58:G58"/>
    <mergeCell ref="B60:G60"/>
    <mergeCell ref="B61:G61"/>
    <mergeCell ref="C63:G63"/>
    <mergeCell ref="B64:G64"/>
    <mergeCell ref="B65:G65"/>
    <mergeCell ref="F72:G72"/>
    <mergeCell ref="B73:G73"/>
    <mergeCell ref="B74:G74"/>
    <mergeCell ref="F77:G77"/>
    <mergeCell ref="B78:G78"/>
    <mergeCell ref="B79:G79"/>
    <mergeCell ref="B80:G80"/>
    <mergeCell ref="B82:G82"/>
    <mergeCell ref="B84:G84"/>
    <mergeCell ref="F89:G89"/>
    <mergeCell ref="B90:G90"/>
    <mergeCell ref="B91:G91"/>
    <mergeCell ref="C93:G93"/>
  </mergeCells>
  <printOptions headings="false" gridLines="false" gridLinesSet="true" horizontalCentered="false" verticalCentered="false"/>
  <pageMargins left="0.590277777777778" right="0.39375" top="0.7875" bottom="0.78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H8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/>
  <cols>
    <col collapsed="false" hidden="false" max="1" min="1" style="0" width="4.18367346938776"/>
    <col collapsed="false" hidden="false" max="2" min="2" style="23" width="14.1734693877551"/>
    <col collapsed="false" hidden="false" max="3" min="3" style="23" width="62.9081632653061"/>
    <col collapsed="false" hidden="false" max="4" min="4" style="0" width="4.45408163265306"/>
    <col collapsed="false" hidden="false" max="5" min="5" style="0" width="10.3928571428571"/>
    <col collapsed="false" hidden="false" max="6" min="6" style="0" width="9.71938775510204"/>
    <col collapsed="false" hidden="false" max="7" min="7" style="0" width="12.5561224489796"/>
    <col collapsed="false" hidden="false" max="9" min="8" style="0" width="8.50510204081633"/>
    <col collapsed="false" hidden="true" max="18" min="10" style="0" width="0"/>
    <col collapsed="false" hidden="false" max="28" min="19" style="0" width="8.50510204081633"/>
    <col collapsed="false" hidden="true" max="41" min="29" style="0" width="0"/>
    <col collapsed="false" hidden="false" max="51" min="42" style="0" width="8.50510204081633"/>
    <col collapsed="false" hidden="false" max="52" min="52" style="0" width="111.367346938776"/>
    <col collapsed="false" hidden="false" max="53" min="53" style="0" width="97.734693877551"/>
    <col collapsed="false" hidden="false" max="1025" min="54" style="0" width="8.50510204081633"/>
  </cols>
  <sheetData>
    <row r="1" customFormat="false" ht="16.5" hidden="false" customHeight="false" outlineLevel="0" collapsed="false">
      <c r="A1" s="162" t="s">
        <v>224</v>
      </c>
      <c r="B1" s="162"/>
      <c r="C1" s="162"/>
      <c r="D1" s="162"/>
      <c r="E1" s="162"/>
      <c r="F1" s="162"/>
      <c r="G1" s="162"/>
      <c r="AC1" s="0" t="s">
        <v>142</v>
      </c>
    </row>
    <row r="2" customFormat="false" ht="13.5" hidden="false" customHeight="false" outlineLevel="0" collapsed="false">
      <c r="A2" s="163" t="s">
        <v>122</v>
      </c>
      <c r="B2" s="164" t="s">
        <v>15</v>
      </c>
      <c r="C2" s="165" t="s">
        <v>17</v>
      </c>
      <c r="D2" s="166"/>
      <c r="E2" s="167"/>
      <c r="F2" s="167"/>
      <c r="G2" s="168"/>
    </row>
    <row r="3" customFormat="false" ht="12.75" hidden="false" customHeight="false" outlineLevel="0" collapsed="false">
      <c r="A3" s="169" t="s">
        <v>123</v>
      </c>
      <c r="B3" s="170" t="s">
        <v>47</v>
      </c>
      <c r="C3" s="171" t="s">
        <v>48</v>
      </c>
      <c r="D3" s="172"/>
      <c r="E3" s="173"/>
      <c r="F3" s="173"/>
      <c r="G3" s="174"/>
      <c r="AC3" s="23" t="s">
        <v>216</v>
      </c>
    </row>
    <row r="4" customFormat="false" ht="13.5" hidden="false" customHeight="false" outlineLevel="0" collapsed="false">
      <c r="A4" s="175" t="s">
        <v>124</v>
      </c>
      <c r="B4" s="176" t="s">
        <v>396</v>
      </c>
      <c r="C4" s="177" t="s">
        <v>397</v>
      </c>
      <c r="D4" s="178"/>
      <c r="E4" s="179"/>
      <c r="F4" s="179"/>
      <c r="G4" s="180"/>
    </row>
    <row r="5" customFormat="false" ht="14.25" hidden="false" customHeight="false" outlineLevel="0" collapsed="false">
      <c r="C5" s="181"/>
      <c r="D5" s="182"/>
    </row>
    <row r="6" customFormat="false" ht="27" hidden="false" customHeight="false" outlineLevel="0" collapsed="false">
      <c r="A6" s="183" t="s">
        <v>125</v>
      </c>
      <c r="B6" s="184" t="s">
        <v>126</v>
      </c>
      <c r="C6" s="185" t="s">
        <v>127</v>
      </c>
      <c r="D6" s="186" t="s">
        <v>128</v>
      </c>
      <c r="E6" s="187" t="s">
        <v>129</v>
      </c>
      <c r="F6" s="188" t="s">
        <v>130</v>
      </c>
      <c r="G6" s="183" t="s">
        <v>131</v>
      </c>
      <c r="H6" s="189" t="s">
        <v>143</v>
      </c>
      <c r="I6" s="190" t="s">
        <v>144</v>
      </c>
      <c r="J6" s="108"/>
    </row>
    <row r="7" customFormat="false" ht="12.75" hidden="false" customHeight="true" outlineLevel="0" collapsed="false">
      <c r="A7" s="191"/>
      <c r="B7" s="192" t="s">
        <v>145</v>
      </c>
      <c r="C7" s="193" t="s">
        <v>146</v>
      </c>
      <c r="D7" s="193"/>
      <c r="E7" s="193"/>
      <c r="F7" s="193"/>
      <c r="G7" s="193"/>
      <c r="H7" s="194"/>
      <c r="I7" s="195"/>
    </row>
    <row r="8" customFormat="false" ht="12.75" hidden="false" customHeight="false" outlineLevel="0" collapsed="false">
      <c r="A8" s="196" t="s">
        <v>147</v>
      </c>
      <c r="B8" s="197" t="s">
        <v>75</v>
      </c>
      <c r="C8" s="198" t="s">
        <v>76</v>
      </c>
      <c r="D8" s="199"/>
      <c r="E8" s="200"/>
      <c r="F8" s="201" t="n">
        <f aca="false">SUM(G9:G52)</f>
        <v>0</v>
      </c>
      <c r="G8" s="201"/>
      <c r="H8" s="202"/>
      <c r="I8" s="203"/>
      <c r="AE8" s="0" t="s">
        <v>148</v>
      </c>
    </row>
    <row r="9" customFormat="false" ht="12.75" hidden="false" customHeight="true" outlineLevel="1" collapsed="false">
      <c r="A9" s="204"/>
      <c r="B9" s="205" t="s">
        <v>398</v>
      </c>
      <c r="C9" s="205"/>
      <c r="D9" s="205"/>
      <c r="E9" s="205"/>
      <c r="F9" s="205"/>
      <c r="G9" s="205"/>
      <c r="H9" s="206"/>
      <c r="I9" s="207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  <c r="V9" s="208"/>
      <c r="W9" s="208"/>
      <c r="X9" s="208"/>
      <c r="Y9" s="208"/>
      <c r="Z9" s="208"/>
      <c r="AA9" s="208"/>
      <c r="AB9" s="208"/>
      <c r="AC9" s="208" t="n">
        <v>0</v>
      </c>
      <c r="AD9" s="208"/>
      <c r="AE9" s="208"/>
      <c r="AF9" s="208"/>
      <c r="AG9" s="208"/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customFormat="false" ht="12.75" hidden="false" customHeight="false" outlineLevel="1" collapsed="false">
      <c r="A10" s="209" t="n">
        <v>1</v>
      </c>
      <c r="B10" s="210" t="s">
        <v>399</v>
      </c>
      <c r="C10" s="211" t="s">
        <v>400</v>
      </c>
      <c r="D10" s="212" t="s">
        <v>273</v>
      </c>
      <c r="E10" s="213" t="n">
        <v>72.96</v>
      </c>
      <c r="F10" s="214"/>
      <c r="G10" s="215" t="n">
        <f aca="false">ROUND(E10*F10,2)</f>
        <v>0</v>
      </c>
      <c r="H10" s="206" t="s">
        <v>401</v>
      </c>
      <c r="I10" s="207" t="s">
        <v>402</v>
      </c>
      <c r="J10" s="208"/>
      <c r="K10" s="208"/>
      <c r="L10" s="208"/>
      <c r="M10" s="208"/>
      <c r="N10" s="208"/>
      <c r="O10" s="208"/>
      <c r="P10" s="208"/>
      <c r="Q10" s="208"/>
      <c r="R10" s="208"/>
      <c r="S10" s="208"/>
      <c r="T10" s="208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  <c r="AE10" s="208" t="s">
        <v>155</v>
      </c>
      <c r="AF10" s="208"/>
      <c r="AG10" s="208"/>
      <c r="AH10" s="208"/>
      <c r="AI10" s="208"/>
      <c r="AJ10" s="208"/>
      <c r="AK10" s="208"/>
      <c r="AL10" s="208"/>
      <c r="AM10" s="208" t="n">
        <v>21</v>
      </c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customFormat="false" ht="12.75" hidden="false" customHeight="false" outlineLevel="1" collapsed="false">
      <c r="A11" s="209" t="n">
        <v>2</v>
      </c>
      <c r="B11" s="210" t="s">
        <v>403</v>
      </c>
      <c r="C11" s="211" t="s">
        <v>404</v>
      </c>
      <c r="D11" s="212" t="s">
        <v>273</v>
      </c>
      <c r="E11" s="213" t="n">
        <v>72.96</v>
      </c>
      <c r="F11" s="214"/>
      <c r="G11" s="215" t="n">
        <f aca="false">ROUND(E11*F11,2)</f>
        <v>0</v>
      </c>
      <c r="H11" s="206" t="s">
        <v>401</v>
      </c>
      <c r="I11" s="207" t="s">
        <v>402</v>
      </c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  <c r="AE11" s="208" t="s">
        <v>155</v>
      </c>
      <c r="AF11" s="208"/>
      <c r="AG11" s="208"/>
      <c r="AH11" s="208"/>
      <c r="AI11" s="208"/>
      <c r="AJ11" s="208"/>
      <c r="AK11" s="208"/>
      <c r="AL11" s="208"/>
      <c r="AM11" s="208" t="n">
        <v>21</v>
      </c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customFormat="false" ht="12.75" hidden="false" customHeight="true" outlineLevel="1" collapsed="false">
      <c r="A12" s="204"/>
      <c r="B12" s="219" t="s">
        <v>424</v>
      </c>
      <c r="C12" s="219"/>
      <c r="D12" s="219"/>
      <c r="E12" s="219"/>
      <c r="F12" s="219"/>
      <c r="G12" s="219"/>
      <c r="H12" s="206"/>
      <c r="I12" s="207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 t="n">
        <v>0</v>
      </c>
      <c r="AD12" s="208"/>
      <c r="AE12" s="208"/>
      <c r="AF12" s="208"/>
      <c r="AG12" s="208"/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customFormat="false" ht="22.5" hidden="false" customHeight="true" outlineLevel="1" collapsed="false">
      <c r="A13" s="204"/>
      <c r="B13" s="219" t="s">
        <v>425</v>
      </c>
      <c r="C13" s="219"/>
      <c r="D13" s="219"/>
      <c r="E13" s="219"/>
      <c r="F13" s="219"/>
      <c r="G13" s="219"/>
      <c r="H13" s="206"/>
      <c r="I13" s="207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  <c r="AE13" s="208" t="s">
        <v>173</v>
      </c>
      <c r="AF13" s="208"/>
      <c r="AG13" s="208"/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18" t="str">
        <f aca="false">B13</f>
        <v>zapažených i nezapažených s urovnáním dna do předepsaného profilu a spádu, s přehozením výkopku na přilehlém terénu na vzdálenost do 3 m od podélné osy rýhy nebo s naložením výkopku na dopravní prostředek.</v>
      </c>
      <c r="BA13" s="208"/>
      <c r="BB13" s="208"/>
      <c r="BC13" s="208"/>
      <c r="BD13" s="208"/>
      <c r="BE13" s="208"/>
      <c r="BF13" s="208"/>
      <c r="BG13" s="208"/>
      <c r="BH13" s="208"/>
    </row>
    <row r="14" customFormat="false" ht="12.75" hidden="false" customHeight="false" outlineLevel="1" collapsed="false">
      <c r="A14" s="209" t="n">
        <v>3</v>
      </c>
      <c r="B14" s="210" t="s">
        <v>426</v>
      </c>
      <c r="C14" s="211" t="s">
        <v>427</v>
      </c>
      <c r="D14" s="212" t="s">
        <v>247</v>
      </c>
      <c r="E14" s="213" t="n">
        <v>29.62</v>
      </c>
      <c r="F14" s="214"/>
      <c r="G14" s="215" t="n">
        <f aca="false">ROUND(E14*F14,2)</f>
        <v>0</v>
      </c>
      <c r="H14" s="206" t="s">
        <v>231</v>
      </c>
      <c r="I14" s="207" t="s">
        <v>154</v>
      </c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 t="s">
        <v>155</v>
      </c>
      <c r="AF14" s="208"/>
      <c r="AG14" s="208"/>
      <c r="AH14" s="208"/>
      <c r="AI14" s="208"/>
      <c r="AJ14" s="208"/>
      <c r="AK14" s="208"/>
      <c r="AL14" s="208"/>
      <c r="AM14" s="208" t="n">
        <v>21</v>
      </c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customFormat="false" ht="12.75" hidden="false" customHeight="false" outlineLevel="1" collapsed="false">
      <c r="A15" s="209" t="n">
        <v>4</v>
      </c>
      <c r="B15" s="210" t="s">
        <v>428</v>
      </c>
      <c r="C15" s="211" t="s">
        <v>429</v>
      </c>
      <c r="D15" s="212" t="s">
        <v>247</v>
      </c>
      <c r="E15" s="213" t="n">
        <v>73.06</v>
      </c>
      <c r="F15" s="214"/>
      <c r="G15" s="215" t="n">
        <f aca="false">ROUND(E15*F15,2)</f>
        <v>0</v>
      </c>
      <c r="H15" s="206" t="s">
        <v>231</v>
      </c>
      <c r="I15" s="207" t="s">
        <v>154</v>
      </c>
      <c r="J15" s="208"/>
      <c r="K15" s="208"/>
      <c r="L15" s="208"/>
      <c r="M15" s="208"/>
      <c r="N15" s="208"/>
      <c r="O15" s="208"/>
      <c r="P15" s="208"/>
      <c r="Q15" s="208"/>
      <c r="R15" s="208"/>
      <c r="S15" s="208"/>
      <c r="T15" s="208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  <c r="AE15" s="208" t="s">
        <v>155</v>
      </c>
      <c r="AF15" s="208"/>
      <c r="AG15" s="208"/>
      <c r="AH15" s="208"/>
      <c r="AI15" s="208"/>
      <c r="AJ15" s="208"/>
      <c r="AK15" s="208"/>
      <c r="AL15" s="208"/>
      <c r="AM15" s="208" t="n">
        <v>21</v>
      </c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customFormat="false" ht="12.75" hidden="false" customHeight="false" outlineLevel="1" collapsed="false">
      <c r="A16" s="209" t="n">
        <v>5</v>
      </c>
      <c r="B16" s="210" t="s">
        <v>430</v>
      </c>
      <c r="C16" s="211" t="s">
        <v>431</v>
      </c>
      <c r="D16" s="212" t="s">
        <v>247</v>
      </c>
      <c r="E16" s="213" t="n">
        <v>59.23</v>
      </c>
      <c r="F16" s="214"/>
      <c r="G16" s="215" t="n">
        <f aca="false">ROUND(E16*F16,2)</f>
        <v>0</v>
      </c>
      <c r="H16" s="206" t="s">
        <v>231</v>
      </c>
      <c r="I16" s="207" t="s">
        <v>256</v>
      </c>
      <c r="J16" s="208"/>
      <c r="K16" s="208"/>
      <c r="L16" s="208"/>
      <c r="M16" s="208"/>
      <c r="N16" s="208"/>
      <c r="O16" s="208"/>
      <c r="P16" s="208"/>
      <c r="Q16" s="208"/>
      <c r="R16" s="208"/>
      <c r="S16" s="208"/>
      <c r="T16" s="208"/>
      <c r="U16" s="208"/>
      <c r="V16" s="208"/>
      <c r="W16" s="208"/>
      <c r="X16" s="208"/>
      <c r="Y16" s="208"/>
      <c r="Z16" s="208"/>
      <c r="AA16" s="208"/>
      <c r="AB16" s="208"/>
      <c r="AC16" s="208"/>
      <c r="AD16" s="208"/>
      <c r="AE16" s="208" t="s">
        <v>155</v>
      </c>
      <c r="AF16" s="208"/>
      <c r="AG16" s="208"/>
      <c r="AH16" s="208"/>
      <c r="AI16" s="208"/>
      <c r="AJ16" s="208"/>
      <c r="AK16" s="208"/>
      <c r="AL16" s="208"/>
      <c r="AM16" s="208" t="n">
        <v>21</v>
      </c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customFormat="false" ht="12.75" hidden="false" customHeight="false" outlineLevel="1" collapsed="false">
      <c r="A17" s="209" t="n">
        <v>6</v>
      </c>
      <c r="B17" s="210" t="s">
        <v>432</v>
      </c>
      <c r="C17" s="211" t="s">
        <v>433</v>
      </c>
      <c r="D17" s="212" t="s">
        <v>247</v>
      </c>
      <c r="E17" s="213" t="n">
        <v>35.54</v>
      </c>
      <c r="F17" s="214"/>
      <c r="G17" s="215" t="n">
        <f aca="false">ROUND(E17*F17,2)</f>
        <v>0</v>
      </c>
      <c r="H17" s="206" t="s">
        <v>231</v>
      </c>
      <c r="I17" s="207" t="s">
        <v>256</v>
      </c>
      <c r="J17" s="208"/>
      <c r="K17" s="208"/>
      <c r="L17" s="208"/>
      <c r="M17" s="208"/>
      <c r="N17" s="208"/>
      <c r="O17" s="208"/>
      <c r="P17" s="208"/>
      <c r="Q17" s="208"/>
      <c r="R17" s="208"/>
      <c r="S17" s="208"/>
      <c r="T17" s="208"/>
      <c r="U17" s="208"/>
      <c r="V17" s="208"/>
      <c r="W17" s="208"/>
      <c r="X17" s="208"/>
      <c r="Y17" s="208"/>
      <c r="Z17" s="208"/>
      <c r="AA17" s="208"/>
      <c r="AB17" s="208"/>
      <c r="AC17" s="208"/>
      <c r="AD17" s="208"/>
      <c r="AE17" s="208" t="s">
        <v>155</v>
      </c>
      <c r="AF17" s="208"/>
      <c r="AG17" s="208"/>
      <c r="AH17" s="208"/>
      <c r="AI17" s="208"/>
      <c r="AJ17" s="208"/>
      <c r="AK17" s="208"/>
      <c r="AL17" s="208"/>
      <c r="AM17" s="208" t="n">
        <v>21</v>
      </c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customFormat="false" ht="12.75" hidden="false" customHeight="true" outlineLevel="1" collapsed="false">
      <c r="A18" s="204"/>
      <c r="B18" s="219" t="s">
        <v>434</v>
      </c>
      <c r="C18" s="219"/>
      <c r="D18" s="219"/>
      <c r="E18" s="219"/>
      <c r="F18" s="219"/>
      <c r="G18" s="219"/>
      <c r="H18" s="206"/>
      <c r="I18" s="207"/>
      <c r="J18" s="208"/>
      <c r="K18" s="208"/>
      <c r="L18" s="208"/>
      <c r="M18" s="208"/>
      <c r="N18" s="208"/>
      <c r="O18" s="208"/>
      <c r="P18" s="208"/>
      <c r="Q18" s="208"/>
      <c r="R18" s="208"/>
      <c r="S18" s="208"/>
      <c r="T18" s="208"/>
      <c r="U18" s="208"/>
      <c r="V18" s="208"/>
      <c r="W18" s="208"/>
      <c r="X18" s="208"/>
      <c r="Y18" s="208"/>
      <c r="Z18" s="208"/>
      <c r="AA18" s="208"/>
      <c r="AB18" s="208"/>
      <c r="AC18" s="208" t="n">
        <v>0</v>
      </c>
      <c r="AD18" s="208"/>
      <c r="AE18" s="208"/>
      <c r="AF18" s="208"/>
      <c r="AG18" s="208"/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customFormat="false" ht="22.5" hidden="false" customHeight="true" outlineLevel="1" collapsed="false">
      <c r="A19" s="204"/>
      <c r="B19" s="219" t="s">
        <v>435</v>
      </c>
      <c r="C19" s="219"/>
      <c r="D19" s="219"/>
      <c r="E19" s="219"/>
      <c r="F19" s="219"/>
      <c r="G19" s="219"/>
      <c r="H19" s="206"/>
      <c r="I19" s="207"/>
      <c r="J19" s="208"/>
      <c r="K19" s="208"/>
      <c r="L19" s="208"/>
      <c r="M19" s="208"/>
      <c r="N19" s="208"/>
      <c r="O19" s="208"/>
      <c r="P19" s="208"/>
      <c r="Q19" s="208"/>
      <c r="R19" s="208"/>
      <c r="S19" s="208"/>
      <c r="T19" s="208"/>
      <c r="U19" s="208"/>
      <c r="V19" s="208"/>
      <c r="W19" s="208"/>
      <c r="X19" s="208"/>
      <c r="Y19" s="208"/>
      <c r="Z19" s="208"/>
      <c r="AA19" s="208"/>
      <c r="AB19" s="208"/>
      <c r="AC19" s="208"/>
      <c r="AD19" s="208"/>
      <c r="AE19" s="208" t="s">
        <v>173</v>
      </c>
      <c r="AF19" s="208"/>
      <c r="AG19" s="208"/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18" t="str">
        <f aca="false">B19</f>
        <v>Hloubení rýh zapažených i nezapažených s urovnáním dna do předepsaného profilu a spádu, s přehozením výkopku na přilehlém terénu na vzdálenost do 3 m od podélné osy rýhy nebo s naložením výkopku na dopravní prostředek.</v>
      </c>
      <c r="BA19" s="208"/>
      <c r="BB19" s="208"/>
      <c r="BC19" s="208"/>
      <c r="BD19" s="208"/>
      <c r="BE19" s="208"/>
      <c r="BF19" s="208"/>
      <c r="BG19" s="208"/>
      <c r="BH19" s="208"/>
    </row>
    <row r="20" customFormat="false" ht="12.75" hidden="false" customHeight="false" outlineLevel="1" collapsed="false">
      <c r="A20" s="209" t="n">
        <v>7</v>
      </c>
      <c r="B20" s="210" t="s">
        <v>436</v>
      </c>
      <c r="C20" s="211" t="s">
        <v>437</v>
      </c>
      <c r="D20" s="212" t="s">
        <v>247</v>
      </c>
      <c r="E20" s="213" t="n">
        <v>29.62</v>
      </c>
      <c r="F20" s="214"/>
      <c r="G20" s="215" t="n">
        <f aca="false">ROUND(E20*F20,2)</f>
        <v>0</v>
      </c>
      <c r="H20" s="206" t="s">
        <v>231</v>
      </c>
      <c r="I20" s="207" t="s">
        <v>265</v>
      </c>
      <c r="J20" s="208"/>
      <c r="K20" s="208"/>
      <c r="L20" s="208"/>
      <c r="M20" s="208"/>
      <c r="N20" s="208"/>
      <c r="O20" s="208"/>
      <c r="P20" s="208"/>
      <c r="Q20" s="208"/>
      <c r="R20" s="208"/>
      <c r="S20" s="208"/>
      <c r="T20" s="208"/>
      <c r="U20" s="208"/>
      <c r="V20" s="208"/>
      <c r="W20" s="208"/>
      <c r="X20" s="208"/>
      <c r="Y20" s="208"/>
      <c r="Z20" s="208"/>
      <c r="AA20" s="208"/>
      <c r="AB20" s="208"/>
      <c r="AC20" s="208"/>
      <c r="AD20" s="208"/>
      <c r="AE20" s="208" t="s">
        <v>155</v>
      </c>
      <c r="AF20" s="208"/>
      <c r="AG20" s="208"/>
      <c r="AH20" s="208"/>
      <c r="AI20" s="208"/>
      <c r="AJ20" s="208"/>
      <c r="AK20" s="208"/>
      <c r="AL20" s="208"/>
      <c r="AM20" s="208" t="n">
        <v>21</v>
      </c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customFormat="false" ht="12.75" hidden="false" customHeight="true" outlineLevel="1" collapsed="false">
      <c r="A21" s="204"/>
      <c r="B21" s="219" t="s">
        <v>438</v>
      </c>
      <c r="C21" s="219"/>
      <c r="D21" s="219"/>
      <c r="E21" s="219"/>
      <c r="F21" s="219"/>
      <c r="G21" s="219"/>
      <c r="H21" s="206"/>
      <c r="I21" s="207"/>
      <c r="J21" s="208"/>
      <c r="K21" s="208"/>
      <c r="L21" s="208"/>
      <c r="M21" s="208"/>
      <c r="N21" s="208"/>
      <c r="O21" s="208"/>
      <c r="P21" s="208"/>
      <c r="Q21" s="208"/>
      <c r="R21" s="208"/>
      <c r="S21" s="208"/>
      <c r="T21" s="208"/>
      <c r="U21" s="208"/>
      <c r="V21" s="208"/>
      <c r="W21" s="208"/>
      <c r="X21" s="208"/>
      <c r="Y21" s="208"/>
      <c r="Z21" s="208"/>
      <c r="AA21" s="208"/>
      <c r="AB21" s="208"/>
      <c r="AC21" s="208" t="n">
        <v>0</v>
      </c>
      <c r="AD21" s="208"/>
      <c r="AE21" s="208"/>
      <c r="AF21" s="208"/>
      <c r="AG21" s="208"/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customFormat="false" ht="22.5" hidden="false" customHeight="true" outlineLevel="1" collapsed="false">
      <c r="A22" s="204"/>
      <c r="B22" s="219" t="s">
        <v>435</v>
      </c>
      <c r="C22" s="219"/>
      <c r="D22" s="219"/>
      <c r="E22" s="219"/>
      <c r="F22" s="219"/>
      <c r="G22" s="219"/>
      <c r="H22" s="206"/>
      <c r="I22" s="207"/>
      <c r="J22" s="208"/>
      <c r="K22" s="208"/>
      <c r="L22" s="208"/>
      <c r="M22" s="208"/>
      <c r="N22" s="208"/>
      <c r="O22" s="208"/>
      <c r="P22" s="208"/>
      <c r="Q22" s="208"/>
      <c r="R22" s="208"/>
      <c r="S22" s="208"/>
      <c r="T22" s="208"/>
      <c r="U22" s="208"/>
      <c r="V22" s="208"/>
      <c r="W22" s="208"/>
      <c r="X22" s="208"/>
      <c r="Y22" s="208"/>
      <c r="Z22" s="208"/>
      <c r="AA22" s="208"/>
      <c r="AB22" s="208"/>
      <c r="AC22" s="208"/>
      <c r="AD22" s="208"/>
      <c r="AE22" s="208" t="s">
        <v>173</v>
      </c>
      <c r="AF22" s="208"/>
      <c r="AG22" s="208"/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18" t="str">
        <f aca="false">B22</f>
        <v>Hloubení rýh zapažených i nezapažených s urovnáním dna do předepsaného profilu a spádu, s přehozením výkopku na přilehlém terénu na vzdálenost do 3 m od podélné osy rýhy nebo s naložením výkopku na dopravní prostředek.</v>
      </c>
      <c r="BA22" s="208"/>
      <c r="BB22" s="208"/>
      <c r="BC22" s="208"/>
      <c r="BD22" s="208"/>
      <c r="BE22" s="208"/>
      <c r="BF22" s="208"/>
      <c r="BG22" s="208"/>
      <c r="BH22" s="208"/>
    </row>
    <row r="23" customFormat="false" ht="12.75" hidden="false" customHeight="false" outlineLevel="1" collapsed="false">
      <c r="A23" s="209" t="n">
        <v>8</v>
      </c>
      <c r="B23" s="210" t="s">
        <v>439</v>
      </c>
      <c r="C23" s="211" t="s">
        <v>440</v>
      </c>
      <c r="D23" s="212" t="s">
        <v>247</v>
      </c>
      <c r="E23" s="213" t="n">
        <v>73.06</v>
      </c>
      <c r="F23" s="214"/>
      <c r="G23" s="215" t="n">
        <f aca="false">ROUND(E23*F23,2)</f>
        <v>0</v>
      </c>
      <c r="H23" s="206" t="s">
        <v>231</v>
      </c>
      <c r="I23" s="207" t="s">
        <v>265</v>
      </c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 t="s">
        <v>155</v>
      </c>
      <c r="AF23" s="208"/>
      <c r="AG23" s="208"/>
      <c r="AH23" s="208"/>
      <c r="AI23" s="208"/>
      <c r="AJ23" s="208"/>
      <c r="AK23" s="208"/>
      <c r="AL23" s="208"/>
      <c r="AM23" s="208" t="n">
        <v>21</v>
      </c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customFormat="false" ht="12.75" hidden="false" customHeight="true" outlineLevel="1" collapsed="false">
      <c r="A24" s="204"/>
      <c r="B24" s="219" t="s">
        <v>269</v>
      </c>
      <c r="C24" s="219"/>
      <c r="D24" s="219"/>
      <c r="E24" s="219"/>
      <c r="F24" s="219"/>
      <c r="G24" s="219"/>
      <c r="H24" s="206"/>
      <c r="I24" s="207"/>
      <c r="J24" s="208"/>
      <c r="K24" s="208"/>
      <c r="L24" s="208"/>
      <c r="M24" s="208"/>
      <c r="N24" s="208"/>
      <c r="O24" s="208"/>
      <c r="P24" s="208"/>
      <c r="Q24" s="208"/>
      <c r="R24" s="208"/>
      <c r="S24" s="208"/>
      <c r="T24" s="208"/>
      <c r="U24" s="208"/>
      <c r="V24" s="208"/>
      <c r="W24" s="208"/>
      <c r="X24" s="208"/>
      <c r="Y24" s="208"/>
      <c r="Z24" s="208"/>
      <c r="AA24" s="208"/>
      <c r="AB24" s="208"/>
      <c r="AC24" s="208" t="n">
        <v>0</v>
      </c>
      <c r="AD24" s="208"/>
      <c r="AE24" s="208"/>
      <c r="AF24" s="208"/>
      <c r="AG24" s="208"/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customFormat="false" ht="12.75" hidden="false" customHeight="true" outlineLevel="1" collapsed="false">
      <c r="A25" s="204"/>
      <c r="B25" s="219" t="s">
        <v>270</v>
      </c>
      <c r="C25" s="219"/>
      <c r="D25" s="219"/>
      <c r="E25" s="219"/>
      <c r="F25" s="219"/>
      <c r="G25" s="219"/>
      <c r="H25" s="206"/>
      <c r="I25" s="207"/>
      <c r="J25" s="208"/>
      <c r="K25" s="208"/>
      <c r="L25" s="208"/>
      <c r="M25" s="208"/>
      <c r="N25" s="208"/>
      <c r="O25" s="208"/>
      <c r="P25" s="208"/>
      <c r="Q25" s="208"/>
      <c r="R25" s="208"/>
      <c r="S25" s="208"/>
      <c r="T25" s="208"/>
      <c r="U25" s="208"/>
      <c r="V25" s="208"/>
      <c r="W25" s="208"/>
      <c r="X25" s="208"/>
      <c r="Y25" s="208"/>
      <c r="Z25" s="208"/>
      <c r="AA25" s="208"/>
      <c r="AB25" s="208"/>
      <c r="AC25" s="208"/>
      <c r="AD25" s="208"/>
      <c r="AE25" s="208" t="s">
        <v>173</v>
      </c>
      <c r="AF25" s="208"/>
      <c r="AG25" s="208"/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customFormat="false" ht="12.75" hidden="false" customHeight="false" outlineLevel="1" collapsed="false">
      <c r="A26" s="209" t="n">
        <v>9</v>
      </c>
      <c r="B26" s="210" t="s">
        <v>271</v>
      </c>
      <c r="C26" s="211" t="s">
        <v>409</v>
      </c>
      <c r="D26" s="212" t="s">
        <v>273</v>
      </c>
      <c r="E26" s="213" t="n">
        <v>566.58</v>
      </c>
      <c r="F26" s="214"/>
      <c r="G26" s="215" t="n">
        <f aca="false">ROUND(E26*F26,2)</f>
        <v>0</v>
      </c>
      <c r="H26" s="206" t="s">
        <v>231</v>
      </c>
      <c r="I26" s="207" t="s">
        <v>154</v>
      </c>
      <c r="J26" s="208"/>
      <c r="K26" s="208"/>
      <c r="L26" s="208"/>
      <c r="M26" s="208"/>
      <c r="N26" s="208"/>
      <c r="O26" s="208"/>
      <c r="P26" s="208"/>
      <c r="Q26" s="208"/>
      <c r="R26" s="208"/>
      <c r="S26" s="208"/>
      <c r="T26" s="208"/>
      <c r="U26" s="208"/>
      <c r="V26" s="208"/>
      <c r="W26" s="208"/>
      <c r="X26" s="208"/>
      <c r="Y26" s="208"/>
      <c r="Z26" s="208"/>
      <c r="AA26" s="208"/>
      <c r="AB26" s="208"/>
      <c r="AC26" s="208"/>
      <c r="AD26" s="208"/>
      <c r="AE26" s="208" t="s">
        <v>155</v>
      </c>
      <c r="AF26" s="208"/>
      <c r="AG26" s="208"/>
      <c r="AH26" s="208"/>
      <c r="AI26" s="208"/>
      <c r="AJ26" s="208"/>
      <c r="AK26" s="208"/>
      <c r="AL26" s="208"/>
      <c r="AM26" s="208" t="n">
        <v>21</v>
      </c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customFormat="false" ht="12.75" hidden="false" customHeight="true" outlineLevel="1" collapsed="false">
      <c r="A27" s="204"/>
      <c r="B27" s="219" t="s">
        <v>276</v>
      </c>
      <c r="C27" s="219"/>
      <c r="D27" s="219"/>
      <c r="E27" s="219"/>
      <c r="F27" s="219"/>
      <c r="G27" s="219"/>
      <c r="H27" s="206"/>
      <c r="I27" s="207"/>
      <c r="J27" s="208"/>
      <c r="K27" s="208"/>
      <c r="L27" s="208"/>
      <c r="M27" s="208"/>
      <c r="N27" s="208"/>
      <c r="O27" s="208"/>
      <c r="P27" s="208"/>
      <c r="Q27" s="208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 t="n">
        <v>0</v>
      </c>
      <c r="AD27" s="208"/>
      <c r="AE27" s="208"/>
      <c r="AF27" s="208"/>
      <c r="AG27" s="208"/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customFormat="false" ht="12.75" hidden="false" customHeight="true" outlineLevel="1" collapsed="false">
      <c r="A28" s="204"/>
      <c r="B28" s="219" t="s">
        <v>277</v>
      </c>
      <c r="C28" s="219"/>
      <c r="D28" s="219"/>
      <c r="E28" s="219"/>
      <c r="F28" s="219"/>
      <c r="G28" s="219"/>
      <c r="H28" s="206"/>
      <c r="I28" s="207"/>
      <c r="J28" s="208"/>
      <c r="K28" s="208"/>
      <c r="L28" s="208"/>
      <c r="M28" s="208"/>
      <c r="N28" s="208"/>
      <c r="O28" s="208"/>
      <c r="P28" s="208"/>
      <c r="Q28" s="208"/>
      <c r="R28" s="208"/>
      <c r="S28" s="208"/>
      <c r="T28" s="208"/>
      <c r="U28" s="208"/>
      <c r="V28" s="208"/>
      <c r="W28" s="208"/>
      <c r="X28" s="208"/>
      <c r="Y28" s="208"/>
      <c r="Z28" s="208"/>
      <c r="AA28" s="208"/>
      <c r="AB28" s="208"/>
      <c r="AC28" s="208"/>
      <c r="AD28" s="208"/>
      <c r="AE28" s="208" t="s">
        <v>173</v>
      </c>
      <c r="AF28" s="208"/>
      <c r="AG28" s="208"/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customFormat="false" ht="12.75" hidden="false" customHeight="false" outlineLevel="1" collapsed="false">
      <c r="A29" s="209" t="n">
        <v>10</v>
      </c>
      <c r="B29" s="210" t="s">
        <v>278</v>
      </c>
      <c r="C29" s="211" t="s">
        <v>410</v>
      </c>
      <c r="D29" s="212" t="s">
        <v>273</v>
      </c>
      <c r="E29" s="213" t="n">
        <v>566.58</v>
      </c>
      <c r="F29" s="214"/>
      <c r="G29" s="215" t="n">
        <f aca="false">ROUND(E29*F29,2)</f>
        <v>0</v>
      </c>
      <c r="H29" s="206" t="s">
        <v>231</v>
      </c>
      <c r="I29" s="207" t="s">
        <v>154</v>
      </c>
      <c r="J29" s="208"/>
      <c r="K29" s="208"/>
      <c r="L29" s="208"/>
      <c r="M29" s="208"/>
      <c r="N29" s="208"/>
      <c r="O29" s="208"/>
      <c r="P29" s="208"/>
      <c r="Q29" s="208"/>
      <c r="R29" s="208"/>
      <c r="S29" s="208"/>
      <c r="T29" s="208"/>
      <c r="U29" s="208"/>
      <c r="V29" s="208"/>
      <c r="W29" s="208"/>
      <c r="X29" s="208"/>
      <c r="Y29" s="208"/>
      <c r="Z29" s="208"/>
      <c r="AA29" s="208"/>
      <c r="AB29" s="208"/>
      <c r="AC29" s="208"/>
      <c r="AD29" s="208"/>
      <c r="AE29" s="208" t="s">
        <v>155</v>
      </c>
      <c r="AF29" s="208"/>
      <c r="AG29" s="208"/>
      <c r="AH29" s="208"/>
      <c r="AI29" s="208"/>
      <c r="AJ29" s="208"/>
      <c r="AK29" s="208"/>
      <c r="AL29" s="208"/>
      <c r="AM29" s="208" t="n">
        <v>21</v>
      </c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customFormat="false" ht="12.75" hidden="false" customHeight="true" outlineLevel="1" collapsed="false">
      <c r="A30" s="204"/>
      <c r="B30" s="219" t="s">
        <v>282</v>
      </c>
      <c r="C30" s="219"/>
      <c r="D30" s="219"/>
      <c r="E30" s="219"/>
      <c r="F30" s="219"/>
      <c r="G30" s="219"/>
      <c r="H30" s="206"/>
      <c r="I30" s="207"/>
      <c r="J30" s="208"/>
      <c r="K30" s="208"/>
      <c r="L30" s="208"/>
      <c r="M30" s="208"/>
      <c r="N30" s="208"/>
      <c r="O30" s="208"/>
      <c r="P30" s="208"/>
      <c r="Q30" s="208"/>
      <c r="R30" s="208"/>
      <c r="S30" s="208"/>
      <c r="T30" s="208"/>
      <c r="U30" s="208"/>
      <c r="V30" s="208"/>
      <c r="W30" s="208"/>
      <c r="X30" s="208"/>
      <c r="Y30" s="208"/>
      <c r="Z30" s="208"/>
      <c r="AA30" s="208"/>
      <c r="AB30" s="208"/>
      <c r="AC30" s="208" t="n">
        <v>0</v>
      </c>
      <c r="AD30" s="208"/>
      <c r="AE30" s="208"/>
      <c r="AF30" s="208"/>
      <c r="AG30" s="208"/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customFormat="false" ht="12.75" hidden="false" customHeight="true" outlineLevel="1" collapsed="false">
      <c r="A31" s="204"/>
      <c r="B31" s="219" t="s">
        <v>283</v>
      </c>
      <c r="C31" s="219"/>
      <c r="D31" s="219"/>
      <c r="E31" s="219"/>
      <c r="F31" s="219"/>
      <c r="G31" s="219"/>
      <c r="H31" s="206"/>
      <c r="I31" s="207"/>
      <c r="J31" s="208"/>
      <c r="K31" s="208"/>
      <c r="L31" s="208"/>
      <c r="M31" s="208"/>
      <c r="N31" s="208"/>
      <c r="O31" s="208"/>
      <c r="P31" s="208"/>
      <c r="Q31" s="208"/>
      <c r="R31" s="208"/>
      <c r="S31" s="208"/>
      <c r="T31" s="208"/>
      <c r="U31" s="208"/>
      <c r="V31" s="208"/>
      <c r="W31" s="208"/>
      <c r="X31" s="208"/>
      <c r="Y31" s="208"/>
      <c r="Z31" s="208"/>
      <c r="AA31" s="208"/>
      <c r="AB31" s="208"/>
      <c r="AC31" s="208"/>
      <c r="AD31" s="208"/>
      <c r="AE31" s="208" t="s">
        <v>173</v>
      </c>
      <c r="AF31" s="208"/>
      <c r="AG31" s="208"/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customFormat="false" ht="12.75" hidden="false" customHeight="false" outlineLevel="1" collapsed="false">
      <c r="A32" s="209" t="n">
        <v>11</v>
      </c>
      <c r="B32" s="210" t="s">
        <v>284</v>
      </c>
      <c r="C32" s="211" t="s">
        <v>285</v>
      </c>
      <c r="D32" s="212" t="s">
        <v>247</v>
      </c>
      <c r="E32" s="213" t="n">
        <v>102.67</v>
      </c>
      <c r="F32" s="214"/>
      <c r="G32" s="215" t="n">
        <f aca="false">ROUND(E32*F32,2)</f>
        <v>0</v>
      </c>
      <c r="H32" s="206" t="s">
        <v>231</v>
      </c>
      <c r="I32" s="207" t="s">
        <v>154</v>
      </c>
      <c r="J32" s="208"/>
      <c r="K32" s="208"/>
      <c r="L32" s="208"/>
      <c r="M32" s="208"/>
      <c r="N32" s="208"/>
      <c r="O32" s="208"/>
      <c r="P32" s="208"/>
      <c r="Q32" s="208"/>
      <c r="R32" s="208"/>
      <c r="S32" s="208"/>
      <c r="T32" s="208"/>
      <c r="U32" s="208"/>
      <c r="V32" s="208"/>
      <c r="W32" s="208"/>
      <c r="X32" s="208"/>
      <c r="Y32" s="208"/>
      <c r="Z32" s="208"/>
      <c r="AA32" s="208"/>
      <c r="AB32" s="208"/>
      <c r="AC32" s="208"/>
      <c r="AD32" s="208"/>
      <c r="AE32" s="208" t="s">
        <v>155</v>
      </c>
      <c r="AF32" s="208"/>
      <c r="AG32" s="208"/>
      <c r="AH32" s="208"/>
      <c r="AI32" s="208"/>
      <c r="AJ32" s="208"/>
      <c r="AK32" s="208"/>
      <c r="AL32" s="208"/>
      <c r="AM32" s="208" t="n">
        <v>21</v>
      </c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customFormat="false" ht="12.75" hidden="false" customHeight="false" outlineLevel="1" collapsed="false">
      <c r="A33" s="209" t="n">
        <v>12</v>
      </c>
      <c r="B33" s="210" t="s">
        <v>286</v>
      </c>
      <c r="C33" s="211" t="s">
        <v>287</v>
      </c>
      <c r="D33" s="212" t="s">
        <v>247</v>
      </c>
      <c r="E33" s="213" t="n">
        <v>94.78</v>
      </c>
      <c r="F33" s="214"/>
      <c r="G33" s="215" t="n">
        <f aca="false">ROUND(E33*F33,2)</f>
        <v>0</v>
      </c>
      <c r="H33" s="206" t="s">
        <v>231</v>
      </c>
      <c r="I33" s="207" t="s">
        <v>154</v>
      </c>
      <c r="J33" s="208"/>
      <c r="K33" s="208"/>
      <c r="L33" s="208"/>
      <c r="M33" s="208"/>
      <c r="N33" s="208"/>
      <c r="O33" s="208"/>
      <c r="P33" s="208"/>
      <c r="Q33" s="208"/>
      <c r="R33" s="208"/>
      <c r="S33" s="208"/>
      <c r="T33" s="208"/>
      <c r="U33" s="208"/>
      <c r="V33" s="208"/>
      <c r="W33" s="208"/>
      <c r="X33" s="208"/>
      <c r="Y33" s="208"/>
      <c r="Z33" s="208"/>
      <c r="AA33" s="208"/>
      <c r="AB33" s="208"/>
      <c r="AC33" s="208"/>
      <c r="AD33" s="208"/>
      <c r="AE33" s="208" t="s">
        <v>155</v>
      </c>
      <c r="AF33" s="208"/>
      <c r="AG33" s="208"/>
      <c r="AH33" s="208"/>
      <c r="AI33" s="208"/>
      <c r="AJ33" s="208"/>
      <c r="AK33" s="208"/>
      <c r="AL33" s="208"/>
      <c r="AM33" s="208" t="n">
        <v>21</v>
      </c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customFormat="false" ht="12.75" hidden="false" customHeight="true" outlineLevel="1" collapsed="false">
      <c r="A34" s="204"/>
      <c r="B34" s="219" t="s">
        <v>288</v>
      </c>
      <c r="C34" s="219"/>
      <c r="D34" s="219"/>
      <c r="E34" s="219"/>
      <c r="F34" s="219"/>
      <c r="G34" s="219"/>
      <c r="H34" s="206"/>
      <c r="I34" s="207"/>
      <c r="J34" s="208"/>
      <c r="K34" s="208"/>
      <c r="L34" s="208"/>
      <c r="M34" s="208"/>
      <c r="N34" s="208"/>
      <c r="O34" s="208"/>
      <c r="P34" s="208"/>
      <c r="Q34" s="208"/>
      <c r="R34" s="208"/>
      <c r="S34" s="208"/>
      <c r="T34" s="208"/>
      <c r="U34" s="208"/>
      <c r="V34" s="208"/>
      <c r="W34" s="208"/>
      <c r="X34" s="208"/>
      <c r="Y34" s="208"/>
      <c r="Z34" s="208"/>
      <c r="AA34" s="208"/>
      <c r="AB34" s="208"/>
      <c r="AC34" s="208" t="n">
        <v>0</v>
      </c>
      <c r="AD34" s="208"/>
      <c r="AE34" s="208"/>
      <c r="AF34" s="208"/>
      <c r="AG34" s="208"/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customFormat="false" ht="12.75" hidden="false" customHeight="true" outlineLevel="1" collapsed="false">
      <c r="A35" s="204"/>
      <c r="B35" s="219" t="s">
        <v>289</v>
      </c>
      <c r="C35" s="219"/>
      <c r="D35" s="219"/>
      <c r="E35" s="219"/>
      <c r="F35" s="219"/>
      <c r="G35" s="219"/>
      <c r="H35" s="206"/>
      <c r="I35" s="207"/>
      <c r="J35" s="208"/>
      <c r="K35" s="208"/>
      <c r="L35" s="208"/>
      <c r="M35" s="208"/>
      <c r="N35" s="208"/>
      <c r="O35" s="208"/>
      <c r="P35" s="208"/>
      <c r="Q35" s="208"/>
      <c r="R35" s="208"/>
      <c r="S35" s="208"/>
      <c r="T35" s="208"/>
      <c r="U35" s="208"/>
      <c r="V35" s="208"/>
      <c r="W35" s="208"/>
      <c r="X35" s="208"/>
      <c r="Y35" s="208"/>
      <c r="Z35" s="208"/>
      <c r="AA35" s="208"/>
      <c r="AB35" s="208"/>
      <c r="AC35" s="208"/>
      <c r="AD35" s="208"/>
      <c r="AE35" s="208" t="s">
        <v>173</v>
      </c>
      <c r="AF35" s="208"/>
      <c r="AG35" s="208"/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customFormat="false" ht="12.75" hidden="false" customHeight="false" outlineLevel="1" collapsed="false">
      <c r="A36" s="209" t="n">
        <v>13</v>
      </c>
      <c r="B36" s="210" t="s">
        <v>290</v>
      </c>
      <c r="C36" s="211" t="s">
        <v>441</v>
      </c>
      <c r="D36" s="212" t="s">
        <v>247</v>
      </c>
      <c r="E36" s="213" t="n">
        <v>102.67</v>
      </c>
      <c r="F36" s="214"/>
      <c r="G36" s="215" t="n">
        <f aca="false">ROUND(E36*F36,2)</f>
        <v>0</v>
      </c>
      <c r="H36" s="206" t="s">
        <v>231</v>
      </c>
      <c r="I36" s="207" t="s">
        <v>154</v>
      </c>
      <c r="J36" s="208"/>
      <c r="K36" s="208"/>
      <c r="L36" s="208"/>
      <c r="M36" s="208"/>
      <c r="N36" s="208"/>
      <c r="O36" s="208"/>
      <c r="P36" s="208"/>
      <c r="Q36" s="208"/>
      <c r="R36" s="208"/>
      <c r="S36" s="208"/>
      <c r="T36" s="208"/>
      <c r="U36" s="208"/>
      <c r="V36" s="208"/>
      <c r="W36" s="208"/>
      <c r="X36" s="208"/>
      <c r="Y36" s="208"/>
      <c r="Z36" s="208"/>
      <c r="AA36" s="208"/>
      <c r="AB36" s="208"/>
      <c r="AC36" s="208"/>
      <c r="AD36" s="208"/>
      <c r="AE36" s="208" t="s">
        <v>155</v>
      </c>
      <c r="AF36" s="208"/>
      <c r="AG36" s="208"/>
      <c r="AH36" s="208"/>
      <c r="AI36" s="208"/>
      <c r="AJ36" s="208"/>
      <c r="AK36" s="208"/>
      <c r="AL36" s="208"/>
      <c r="AM36" s="208" t="n">
        <v>21</v>
      </c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customFormat="false" ht="12.75" hidden="false" customHeight="false" outlineLevel="1" collapsed="false">
      <c r="A37" s="209" t="n">
        <v>14</v>
      </c>
      <c r="B37" s="210" t="s">
        <v>292</v>
      </c>
      <c r="C37" s="211" t="s">
        <v>442</v>
      </c>
      <c r="D37" s="212" t="s">
        <v>247</v>
      </c>
      <c r="E37" s="213" t="n">
        <v>94.78</v>
      </c>
      <c r="F37" s="214"/>
      <c r="G37" s="215" t="n">
        <f aca="false">ROUND(E37*F37,2)</f>
        <v>0</v>
      </c>
      <c r="H37" s="206" t="s">
        <v>231</v>
      </c>
      <c r="I37" s="207" t="s">
        <v>154</v>
      </c>
      <c r="J37" s="208"/>
      <c r="K37" s="208"/>
      <c r="L37" s="208"/>
      <c r="M37" s="208"/>
      <c r="N37" s="208"/>
      <c r="O37" s="208"/>
      <c r="P37" s="208"/>
      <c r="Q37" s="208"/>
      <c r="R37" s="208"/>
      <c r="S37" s="208"/>
      <c r="T37" s="208"/>
      <c r="U37" s="208"/>
      <c r="V37" s="208"/>
      <c r="W37" s="208"/>
      <c r="X37" s="208"/>
      <c r="Y37" s="208"/>
      <c r="Z37" s="208"/>
      <c r="AA37" s="208"/>
      <c r="AB37" s="208"/>
      <c r="AC37" s="208"/>
      <c r="AD37" s="208"/>
      <c r="AE37" s="208" t="s">
        <v>155</v>
      </c>
      <c r="AF37" s="208"/>
      <c r="AG37" s="208"/>
      <c r="AH37" s="208"/>
      <c r="AI37" s="208"/>
      <c r="AJ37" s="208"/>
      <c r="AK37" s="208"/>
      <c r="AL37" s="208"/>
      <c r="AM37" s="208" t="n">
        <v>21</v>
      </c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customFormat="false" ht="12.75" hidden="false" customHeight="true" outlineLevel="1" collapsed="false">
      <c r="A38" s="204"/>
      <c r="B38" s="219" t="s">
        <v>294</v>
      </c>
      <c r="C38" s="219"/>
      <c r="D38" s="219"/>
      <c r="E38" s="219"/>
      <c r="F38" s="219"/>
      <c r="G38" s="219"/>
      <c r="H38" s="206"/>
      <c r="I38" s="207"/>
      <c r="J38" s="208"/>
      <c r="K38" s="208"/>
      <c r="L38" s="208"/>
      <c r="M38" s="208"/>
      <c r="N38" s="208"/>
      <c r="O38" s="208"/>
      <c r="P38" s="208"/>
      <c r="Q38" s="208"/>
      <c r="R38" s="208"/>
      <c r="S38" s="208"/>
      <c r="T38" s="208"/>
      <c r="U38" s="208"/>
      <c r="V38" s="208"/>
      <c r="W38" s="208"/>
      <c r="X38" s="208"/>
      <c r="Y38" s="208"/>
      <c r="Z38" s="208"/>
      <c r="AA38" s="208"/>
      <c r="AB38" s="208"/>
      <c r="AC38" s="208" t="n">
        <v>0</v>
      </c>
      <c r="AD38" s="208"/>
      <c r="AE38" s="208"/>
      <c r="AF38" s="208"/>
      <c r="AG38" s="208"/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customFormat="false" ht="12.75" hidden="false" customHeight="true" outlineLevel="1" collapsed="false">
      <c r="A39" s="204"/>
      <c r="B39" s="219" t="s">
        <v>295</v>
      </c>
      <c r="C39" s="219"/>
      <c r="D39" s="219"/>
      <c r="E39" s="219"/>
      <c r="F39" s="219"/>
      <c r="G39" s="219"/>
      <c r="H39" s="206"/>
      <c r="I39" s="207"/>
      <c r="J39" s="208"/>
      <c r="K39" s="208"/>
      <c r="L39" s="208"/>
      <c r="M39" s="208"/>
      <c r="N39" s="208"/>
      <c r="O39" s="208"/>
      <c r="P39" s="208"/>
      <c r="Q39" s="208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 t="n">
        <v>1</v>
      </c>
      <c r="AD39" s="208"/>
      <c r="AE39" s="208"/>
      <c r="AF39" s="208"/>
      <c r="AG39" s="208"/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customFormat="false" ht="12.75" hidden="false" customHeight="false" outlineLevel="1" collapsed="false">
      <c r="A40" s="209" t="n">
        <v>15</v>
      </c>
      <c r="B40" s="210" t="s">
        <v>296</v>
      </c>
      <c r="C40" s="211" t="s">
        <v>443</v>
      </c>
      <c r="D40" s="212" t="s">
        <v>247</v>
      </c>
      <c r="E40" s="213" t="n">
        <v>152.57</v>
      </c>
      <c r="F40" s="214"/>
      <c r="G40" s="215" t="n">
        <f aca="false">ROUND(E40*F40,2)</f>
        <v>0</v>
      </c>
      <c r="H40" s="206" t="s">
        <v>231</v>
      </c>
      <c r="I40" s="207" t="s">
        <v>154</v>
      </c>
      <c r="J40" s="208"/>
      <c r="K40" s="208"/>
      <c r="L40" s="208"/>
      <c r="M40" s="208"/>
      <c r="N40" s="208"/>
      <c r="O40" s="208"/>
      <c r="P40" s="208"/>
      <c r="Q40" s="208"/>
      <c r="R40" s="208"/>
      <c r="S40" s="208"/>
      <c r="T40" s="208"/>
      <c r="U40" s="208"/>
      <c r="V40" s="208"/>
      <c r="W40" s="208"/>
      <c r="X40" s="208"/>
      <c r="Y40" s="208"/>
      <c r="Z40" s="208"/>
      <c r="AA40" s="208"/>
      <c r="AB40" s="208"/>
      <c r="AC40" s="208"/>
      <c r="AD40" s="208"/>
      <c r="AE40" s="208" t="s">
        <v>155</v>
      </c>
      <c r="AF40" s="208"/>
      <c r="AG40" s="208"/>
      <c r="AH40" s="208"/>
      <c r="AI40" s="208"/>
      <c r="AJ40" s="208"/>
      <c r="AK40" s="208"/>
      <c r="AL40" s="208"/>
      <c r="AM40" s="208" t="n">
        <v>21</v>
      </c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customFormat="false" ht="12.75" hidden="false" customHeight="true" outlineLevel="1" collapsed="false">
      <c r="A41" s="204"/>
      <c r="B41" s="219" t="s">
        <v>298</v>
      </c>
      <c r="C41" s="219"/>
      <c r="D41" s="219"/>
      <c r="E41" s="219"/>
      <c r="F41" s="219"/>
      <c r="G41" s="219"/>
      <c r="H41" s="206"/>
      <c r="I41" s="207"/>
      <c r="J41" s="208"/>
      <c r="K41" s="208"/>
      <c r="L41" s="208"/>
      <c r="M41" s="208"/>
      <c r="N41" s="208"/>
      <c r="O41" s="208"/>
      <c r="P41" s="208"/>
      <c r="Q41" s="208"/>
      <c r="R41" s="208"/>
      <c r="S41" s="208"/>
      <c r="T41" s="208"/>
      <c r="U41" s="208"/>
      <c r="V41" s="208"/>
      <c r="W41" s="208"/>
      <c r="X41" s="208"/>
      <c r="Y41" s="208"/>
      <c r="Z41" s="208"/>
      <c r="AA41" s="208"/>
      <c r="AB41" s="208"/>
      <c r="AC41" s="208" t="n">
        <v>0</v>
      </c>
      <c r="AD41" s="208"/>
      <c r="AE41" s="208"/>
      <c r="AF41" s="208"/>
      <c r="AG41" s="208"/>
      <c r="AH41" s="208"/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customFormat="false" ht="12.75" hidden="false" customHeight="true" outlineLevel="1" collapsed="false">
      <c r="A42" s="204"/>
      <c r="B42" s="219" t="s">
        <v>299</v>
      </c>
      <c r="C42" s="219"/>
      <c r="D42" s="219"/>
      <c r="E42" s="219"/>
      <c r="F42" s="219"/>
      <c r="G42" s="219"/>
      <c r="H42" s="206"/>
      <c r="I42" s="207"/>
      <c r="J42" s="208"/>
      <c r="K42" s="208"/>
      <c r="L42" s="208"/>
      <c r="M42" s="208"/>
      <c r="N42" s="208"/>
      <c r="O42" s="208"/>
      <c r="P42" s="208"/>
      <c r="Q42" s="208"/>
      <c r="R42" s="208"/>
      <c r="S42" s="208"/>
      <c r="T42" s="208"/>
      <c r="U42" s="208"/>
      <c r="V42" s="208"/>
      <c r="W42" s="208"/>
      <c r="X42" s="208"/>
      <c r="Y42" s="208"/>
      <c r="Z42" s="208"/>
      <c r="AA42" s="208"/>
      <c r="AB42" s="208"/>
      <c r="AC42" s="208"/>
      <c r="AD42" s="208"/>
      <c r="AE42" s="208" t="s">
        <v>173</v>
      </c>
      <c r="AF42" s="208"/>
      <c r="AG42" s="208"/>
      <c r="AH42" s="208"/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customFormat="false" ht="12.75" hidden="false" customHeight="false" outlineLevel="1" collapsed="false">
      <c r="A43" s="209" t="n">
        <v>16</v>
      </c>
      <c r="B43" s="210" t="s">
        <v>300</v>
      </c>
      <c r="C43" s="211" t="s">
        <v>444</v>
      </c>
      <c r="D43" s="212" t="s">
        <v>247</v>
      </c>
      <c r="E43" s="213" t="n">
        <v>197.45</v>
      </c>
      <c r="F43" s="214"/>
      <c r="G43" s="215" t="n">
        <f aca="false">ROUND(E43*F43,2)</f>
        <v>0</v>
      </c>
      <c r="H43" s="206" t="s">
        <v>231</v>
      </c>
      <c r="I43" s="207" t="s">
        <v>154</v>
      </c>
      <c r="J43" s="208"/>
      <c r="K43" s="208"/>
      <c r="L43" s="208"/>
      <c r="M43" s="208"/>
      <c r="N43" s="208"/>
      <c r="O43" s="208"/>
      <c r="P43" s="208"/>
      <c r="Q43" s="208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  <c r="AE43" s="208" t="s">
        <v>155</v>
      </c>
      <c r="AF43" s="208"/>
      <c r="AG43" s="208"/>
      <c r="AH43" s="208"/>
      <c r="AI43" s="208"/>
      <c r="AJ43" s="208"/>
      <c r="AK43" s="208"/>
      <c r="AL43" s="208"/>
      <c r="AM43" s="208" t="n">
        <v>21</v>
      </c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customFormat="false" ht="12.75" hidden="false" customHeight="true" outlineLevel="1" collapsed="false">
      <c r="A44" s="204"/>
      <c r="B44" s="219" t="s">
        <v>302</v>
      </c>
      <c r="C44" s="219"/>
      <c r="D44" s="219"/>
      <c r="E44" s="219"/>
      <c r="F44" s="219"/>
      <c r="G44" s="219"/>
      <c r="H44" s="206"/>
      <c r="I44" s="207"/>
      <c r="J44" s="208"/>
      <c r="K44" s="208"/>
      <c r="L44" s="208"/>
      <c r="M44" s="208"/>
      <c r="N44" s="208"/>
      <c r="O44" s="208"/>
      <c r="P44" s="208"/>
      <c r="Q44" s="208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 t="n">
        <v>0</v>
      </c>
      <c r="AD44" s="208"/>
      <c r="AE44" s="208"/>
      <c r="AF44" s="208"/>
      <c r="AG44" s="208"/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customFormat="false" ht="12.75" hidden="false" customHeight="true" outlineLevel="1" collapsed="false">
      <c r="A45" s="204"/>
      <c r="B45" s="219" t="s">
        <v>303</v>
      </c>
      <c r="C45" s="219"/>
      <c r="D45" s="219"/>
      <c r="E45" s="219"/>
      <c r="F45" s="219"/>
      <c r="G45" s="219"/>
      <c r="H45" s="206"/>
      <c r="I45" s="207"/>
      <c r="J45" s="208"/>
      <c r="K45" s="208"/>
      <c r="L45" s="208"/>
      <c r="M45" s="208"/>
      <c r="N45" s="208"/>
      <c r="O45" s="208"/>
      <c r="P45" s="208"/>
      <c r="Q45" s="208"/>
      <c r="R45" s="208"/>
      <c r="S45" s="208"/>
      <c r="T45" s="208"/>
      <c r="U45" s="208"/>
      <c r="V45" s="208"/>
      <c r="W45" s="208"/>
      <c r="X45" s="208"/>
      <c r="Y45" s="208"/>
      <c r="Z45" s="208"/>
      <c r="AA45" s="208"/>
      <c r="AB45" s="208"/>
      <c r="AC45" s="208"/>
      <c r="AD45" s="208"/>
      <c r="AE45" s="208" t="s">
        <v>173</v>
      </c>
      <c r="AF45" s="208"/>
      <c r="AG45" s="208"/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customFormat="false" ht="12.75" hidden="false" customHeight="false" outlineLevel="1" collapsed="false">
      <c r="A46" s="209" t="n">
        <v>17</v>
      </c>
      <c r="B46" s="210" t="s">
        <v>304</v>
      </c>
      <c r="C46" s="211" t="s">
        <v>305</v>
      </c>
      <c r="D46" s="212" t="s">
        <v>247</v>
      </c>
      <c r="E46" s="213" t="n">
        <v>152.57</v>
      </c>
      <c r="F46" s="214"/>
      <c r="G46" s="215" t="n">
        <f aca="false">ROUND(E46*F46,2)</f>
        <v>0</v>
      </c>
      <c r="H46" s="206" t="s">
        <v>231</v>
      </c>
      <c r="I46" s="207" t="s">
        <v>154</v>
      </c>
      <c r="J46" s="208"/>
      <c r="K46" s="208"/>
      <c r="L46" s="208"/>
      <c r="M46" s="208"/>
      <c r="N46" s="208"/>
      <c r="O46" s="208"/>
      <c r="P46" s="208"/>
      <c r="Q46" s="208"/>
      <c r="R46" s="208"/>
      <c r="S46" s="208"/>
      <c r="T46" s="208"/>
      <c r="U46" s="208"/>
      <c r="V46" s="208"/>
      <c r="W46" s="208"/>
      <c r="X46" s="208"/>
      <c r="Y46" s="208"/>
      <c r="Z46" s="208"/>
      <c r="AA46" s="208"/>
      <c r="AB46" s="208"/>
      <c r="AC46" s="208"/>
      <c r="AD46" s="208"/>
      <c r="AE46" s="208" t="s">
        <v>155</v>
      </c>
      <c r="AF46" s="208"/>
      <c r="AG46" s="208"/>
      <c r="AH46" s="208"/>
      <c r="AI46" s="208"/>
      <c r="AJ46" s="208"/>
      <c r="AK46" s="208"/>
      <c r="AL46" s="208"/>
      <c r="AM46" s="208" t="n">
        <v>21</v>
      </c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customFormat="false" ht="12.75" hidden="false" customHeight="true" outlineLevel="1" collapsed="false">
      <c r="A47" s="204"/>
      <c r="B47" s="216"/>
      <c r="C47" s="217" t="s">
        <v>306</v>
      </c>
      <c r="D47" s="217"/>
      <c r="E47" s="217"/>
      <c r="F47" s="217"/>
      <c r="G47" s="217"/>
      <c r="H47" s="206"/>
      <c r="I47" s="207"/>
      <c r="J47" s="208"/>
      <c r="K47" s="208"/>
      <c r="L47" s="208"/>
      <c r="M47" s="208"/>
      <c r="N47" s="208"/>
      <c r="O47" s="208"/>
      <c r="P47" s="208"/>
      <c r="Q47" s="208"/>
      <c r="R47" s="208"/>
      <c r="S47" s="208"/>
      <c r="T47" s="208"/>
      <c r="U47" s="208"/>
      <c r="V47" s="208"/>
      <c r="W47" s="208"/>
      <c r="X47" s="208"/>
      <c r="Y47" s="208"/>
      <c r="Z47" s="208"/>
      <c r="AA47" s="208"/>
      <c r="AB47" s="208"/>
      <c r="AC47" s="208"/>
      <c r="AD47" s="208"/>
      <c r="AE47" s="208"/>
      <c r="AF47" s="208"/>
      <c r="AG47" s="208"/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18" t="str">
        <f aca="false">C47</f>
        <v>včetně strojního přemístění materiálu pro zásyp ze vzdálenosti do 10 m od okraje zásypu</v>
      </c>
      <c r="BB47" s="208"/>
      <c r="BC47" s="208"/>
      <c r="BD47" s="208"/>
      <c r="BE47" s="208"/>
      <c r="BF47" s="208"/>
      <c r="BG47" s="208"/>
      <c r="BH47" s="208"/>
    </row>
    <row r="48" customFormat="false" ht="12.75" hidden="false" customHeight="false" outlineLevel="1" collapsed="false">
      <c r="A48" s="209" t="n">
        <v>18</v>
      </c>
      <c r="B48" s="210" t="s">
        <v>311</v>
      </c>
      <c r="C48" s="211" t="s">
        <v>312</v>
      </c>
      <c r="D48" s="212" t="s">
        <v>247</v>
      </c>
      <c r="E48" s="213" t="n">
        <v>74.06</v>
      </c>
      <c r="F48" s="214"/>
      <c r="G48" s="215" t="n">
        <f aca="false">ROUND(E48*F48,2)</f>
        <v>0</v>
      </c>
      <c r="H48" s="206"/>
      <c r="I48" s="207" t="s">
        <v>313</v>
      </c>
      <c r="J48" s="208"/>
      <c r="K48" s="208"/>
      <c r="L48" s="208"/>
      <c r="M48" s="208"/>
      <c r="N48" s="208"/>
      <c r="O48" s="208"/>
      <c r="P48" s="208"/>
      <c r="Q48" s="208"/>
      <c r="R48" s="208"/>
      <c r="S48" s="208"/>
      <c r="T48" s="208"/>
      <c r="U48" s="208"/>
      <c r="V48" s="208"/>
      <c r="W48" s="208"/>
      <c r="X48" s="208"/>
      <c r="Y48" s="208"/>
      <c r="Z48" s="208"/>
      <c r="AA48" s="208"/>
      <c r="AB48" s="208"/>
      <c r="AC48" s="208"/>
      <c r="AD48" s="208"/>
      <c r="AE48" s="208" t="s">
        <v>314</v>
      </c>
      <c r="AF48" s="208" t="n">
        <v>1</v>
      </c>
      <c r="AG48" s="208"/>
      <c r="AH48" s="208"/>
      <c r="AI48" s="208"/>
      <c r="AJ48" s="208"/>
      <c r="AK48" s="208"/>
      <c r="AL48" s="208"/>
      <c r="AM48" s="208" t="n">
        <v>21</v>
      </c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customFormat="false" ht="12.75" hidden="false" customHeight="false" outlineLevel="1" collapsed="false">
      <c r="A49" s="209" t="n">
        <v>19</v>
      </c>
      <c r="B49" s="210" t="s">
        <v>315</v>
      </c>
      <c r="C49" s="211" t="s">
        <v>411</v>
      </c>
      <c r="D49" s="212" t="s">
        <v>392</v>
      </c>
      <c r="E49" s="213" t="n">
        <v>46.69</v>
      </c>
      <c r="F49" s="214"/>
      <c r="G49" s="215" t="n">
        <f aca="false">ROUND(E49*F49,2)</f>
        <v>0</v>
      </c>
      <c r="H49" s="206"/>
      <c r="I49" s="207" t="s">
        <v>313</v>
      </c>
      <c r="J49" s="208"/>
      <c r="K49" s="208"/>
      <c r="L49" s="208"/>
      <c r="M49" s="208"/>
      <c r="N49" s="208"/>
      <c r="O49" s="208"/>
      <c r="P49" s="208"/>
      <c r="Q49" s="208"/>
      <c r="R49" s="208"/>
      <c r="S49" s="208"/>
      <c r="T49" s="208"/>
      <c r="U49" s="208"/>
      <c r="V49" s="208"/>
      <c r="W49" s="208"/>
      <c r="X49" s="208"/>
      <c r="Y49" s="208"/>
      <c r="Z49" s="208"/>
      <c r="AA49" s="208"/>
      <c r="AB49" s="208"/>
      <c r="AC49" s="208"/>
      <c r="AD49" s="208"/>
      <c r="AE49" s="208" t="s">
        <v>314</v>
      </c>
      <c r="AF49" s="208" t="n">
        <v>1</v>
      </c>
      <c r="AG49" s="208"/>
      <c r="AH49" s="208"/>
      <c r="AI49" s="208"/>
      <c r="AJ49" s="208"/>
      <c r="AK49" s="208"/>
      <c r="AL49" s="208"/>
      <c r="AM49" s="208" t="n">
        <v>21</v>
      </c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customFormat="false" ht="12.75" hidden="false" customHeight="false" outlineLevel="1" collapsed="false">
      <c r="A50" s="209" t="n">
        <v>20</v>
      </c>
      <c r="B50" s="210" t="s">
        <v>412</v>
      </c>
      <c r="C50" s="211" t="s">
        <v>316</v>
      </c>
      <c r="D50" s="212" t="s">
        <v>247</v>
      </c>
      <c r="E50" s="213" t="n">
        <v>74.06</v>
      </c>
      <c r="F50" s="214"/>
      <c r="G50" s="215" t="n">
        <f aca="false">ROUND(E50*F50,2)</f>
        <v>0</v>
      </c>
      <c r="H50" s="206"/>
      <c r="I50" s="207" t="s">
        <v>313</v>
      </c>
      <c r="J50" s="208"/>
      <c r="K50" s="208"/>
      <c r="L50" s="208"/>
      <c r="M50" s="208"/>
      <c r="N50" s="208"/>
      <c r="O50" s="208"/>
      <c r="P50" s="208"/>
      <c r="Q50" s="208"/>
      <c r="R50" s="208"/>
      <c r="S50" s="208"/>
      <c r="T50" s="208"/>
      <c r="U50" s="208"/>
      <c r="V50" s="208"/>
      <c r="W50" s="208"/>
      <c r="X50" s="208"/>
      <c r="Y50" s="208"/>
      <c r="Z50" s="208"/>
      <c r="AA50" s="208"/>
      <c r="AB50" s="208"/>
      <c r="AC50" s="208"/>
      <c r="AD50" s="208"/>
      <c r="AE50" s="208" t="s">
        <v>314</v>
      </c>
      <c r="AF50" s="208" t="n">
        <v>1</v>
      </c>
      <c r="AG50" s="208"/>
      <c r="AH50" s="208"/>
      <c r="AI50" s="208"/>
      <c r="AJ50" s="208"/>
      <c r="AK50" s="208"/>
      <c r="AL50" s="208"/>
      <c r="AM50" s="208" t="n">
        <v>21</v>
      </c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customFormat="false" ht="12.75" hidden="false" customHeight="false" outlineLevel="1" collapsed="false">
      <c r="A51" s="209" t="n">
        <v>21</v>
      </c>
      <c r="B51" s="210" t="s">
        <v>413</v>
      </c>
      <c r="C51" s="211" t="s">
        <v>414</v>
      </c>
      <c r="D51" s="212" t="s">
        <v>247</v>
      </c>
      <c r="E51" s="213" t="n">
        <v>29.18</v>
      </c>
      <c r="F51" s="214"/>
      <c r="G51" s="215" t="n">
        <f aca="false">ROUND(E51*F51,2)</f>
        <v>0</v>
      </c>
      <c r="H51" s="206"/>
      <c r="I51" s="207" t="s">
        <v>313</v>
      </c>
      <c r="J51" s="208"/>
      <c r="K51" s="208"/>
      <c r="L51" s="208"/>
      <c r="M51" s="208"/>
      <c r="N51" s="208"/>
      <c r="O51" s="208"/>
      <c r="P51" s="208"/>
      <c r="Q51" s="208"/>
      <c r="R51" s="208"/>
      <c r="S51" s="208"/>
      <c r="T51" s="208"/>
      <c r="U51" s="208"/>
      <c r="V51" s="208"/>
      <c r="W51" s="208"/>
      <c r="X51" s="208"/>
      <c r="Y51" s="208"/>
      <c r="Z51" s="208"/>
      <c r="AA51" s="208"/>
      <c r="AB51" s="208"/>
      <c r="AC51" s="208"/>
      <c r="AD51" s="208"/>
      <c r="AE51" s="208" t="s">
        <v>314</v>
      </c>
      <c r="AF51" s="208" t="n">
        <v>1</v>
      </c>
      <c r="AG51" s="208"/>
      <c r="AH51" s="208"/>
      <c r="AI51" s="208"/>
      <c r="AJ51" s="208"/>
      <c r="AK51" s="208"/>
      <c r="AL51" s="208"/>
      <c r="AM51" s="208" t="n">
        <v>21</v>
      </c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customFormat="false" ht="12.75" hidden="false" customHeight="false" outlineLevel="1" collapsed="false">
      <c r="A52" s="209" t="n">
        <v>22</v>
      </c>
      <c r="B52" s="210" t="s">
        <v>317</v>
      </c>
      <c r="C52" s="211" t="s">
        <v>318</v>
      </c>
      <c r="D52" s="212" t="s">
        <v>247</v>
      </c>
      <c r="E52" s="213" t="n">
        <v>152.57</v>
      </c>
      <c r="F52" s="214"/>
      <c r="G52" s="215" t="n">
        <f aca="false">ROUND(E52*F52,2)</f>
        <v>0</v>
      </c>
      <c r="H52" s="206"/>
      <c r="I52" s="207" t="s">
        <v>313</v>
      </c>
      <c r="J52" s="208"/>
      <c r="K52" s="208"/>
      <c r="L52" s="208"/>
      <c r="M52" s="208"/>
      <c r="N52" s="208"/>
      <c r="O52" s="208"/>
      <c r="P52" s="208"/>
      <c r="Q52" s="208"/>
      <c r="R52" s="208"/>
      <c r="S52" s="208"/>
      <c r="T52" s="208"/>
      <c r="U52" s="208"/>
      <c r="V52" s="208"/>
      <c r="W52" s="208"/>
      <c r="X52" s="208"/>
      <c r="Y52" s="208"/>
      <c r="Z52" s="208"/>
      <c r="AA52" s="208"/>
      <c r="AB52" s="208"/>
      <c r="AC52" s="208"/>
      <c r="AD52" s="208"/>
      <c r="AE52" s="208" t="s">
        <v>314</v>
      </c>
      <c r="AF52" s="208" t="n">
        <v>1</v>
      </c>
      <c r="AG52" s="208"/>
      <c r="AH52" s="208"/>
      <c r="AI52" s="208"/>
      <c r="AJ52" s="208"/>
      <c r="AK52" s="208"/>
      <c r="AL52" s="208"/>
      <c r="AM52" s="208" t="n">
        <v>21</v>
      </c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customFormat="false" ht="12.75" hidden="false" customHeight="false" outlineLevel="0" collapsed="false">
      <c r="A53" s="196" t="s">
        <v>147</v>
      </c>
      <c r="B53" s="197" t="s">
        <v>81</v>
      </c>
      <c r="C53" s="198" t="s">
        <v>82</v>
      </c>
      <c r="D53" s="199"/>
      <c r="E53" s="200"/>
      <c r="F53" s="220" t="n">
        <f aca="false">SUM(G54:G57)</f>
        <v>0</v>
      </c>
      <c r="G53" s="220"/>
      <c r="H53" s="202"/>
      <c r="I53" s="203"/>
      <c r="AE53" s="0" t="s">
        <v>148</v>
      </c>
    </row>
    <row r="54" customFormat="false" ht="12.75" hidden="false" customHeight="true" outlineLevel="1" collapsed="false">
      <c r="A54" s="204"/>
      <c r="B54" s="205" t="s">
        <v>324</v>
      </c>
      <c r="C54" s="205"/>
      <c r="D54" s="205"/>
      <c r="E54" s="205"/>
      <c r="F54" s="205"/>
      <c r="G54" s="205"/>
      <c r="H54" s="206"/>
      <c r="I54" s="207"/>
      <c r="J54" s="208"/>
      <c r="K54" s="208"/>
      <c r="L54" s="208"/>
      <c r="M54" s="208"/>
      <c r="N54" s="208"/>
      <c r="O54" s="208"/>
      <c r="P54" s="208"/>
      <c r="Q54" s="208"/>
      <c r="R54" s="208"/>
      <c r="S54" s="208"/>
      <c r="T54" s="208"/>
      <c r="U54" s="208"/>
      <c r="V54" s="208"/>
      <c r="W54" s="208"/>
      <c r="X54" s="208"/>
      <c r="Y54" s="208"/>
      <c r="Z54" s="208"/>
      <c r="AA54" s="208"/>
      <c r="AB54" s="208"/>
      <c r="AC54" s="208" t="n">
        <v>0</v>
      </c>
      <c r="AD54" s="208"/>
      <c r="AE54" s="208"/>
      <c r="AF54" s="208"/>
      <c r="AG54" s="208"/>
      <c r="AH54" s="208"/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customFormat="false" ht="12.75" hidden="false" customHeight="true" outlineLevel="1" collapsed="false">
      <c r="A55" s="204"/>
      <c r="B55" s="219" t="s">
        <v>325</v>
      </c>
      <c r="C55" s="219"/>
      <c r="D55" s="219"/>
      <c r="E55" s="219"/>
      <c r="F55" s="219"/>
      <c r="G55" s="219"/>
      <c r="H55" s="206"/>
      <c r="I55" s="207"/>
      <c r="J55" s="208"/>
      <c r="K55" s="208"/>
      <c r="L55" s="208"/>
      <c r="M55" s="208"/>
      <c r="N55" s="208"/>
      <c r="O55" s="208"/>
      <c r="P55" s="208"/>
      <c r="Q55" s="208"/>
      <c r="R55" s="208"/>
      <c r="S55" s="208"/>
      <c r="T55" s="208"/>
      <c r="U55" s="208"/>
      <c r="V55" s="208"/>
      <c r="W55" s="208"/>
      <c r="X55" s="208"/>
      <c r="Y55" s="208"/>
      <c r="Z55" s="208"/>
      <c r="AA55" s="208"/>
      <c r="AB55" s="208"/>
      <c r="AC55" s="208"/>
      <c r="AD55" s="208"/>
      <c r="AE55" s="208" t="s">
        <v>173</v>
      </c>
      <c r="AF55" s="208"/>
      <c r="AG55" s="208"/>
      <c r="AH55" s="208"/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customFormat="false" ht="12.75" hidden="false" customHeight="false" outlineLevel="1" collapsed="false">
      <c r="A56" s="209" t="n">
        <v>23</v>
      </c>
      <c r="B56" s="210" t="s">
        <v>326</v>
      </c>
      <c r="C56" s="211" t="s">
        <v>327</v>
      </c>
      <c r="D56" s="212" t="s">
        <v>247</v>
      </c>
      <c r="E56" s="213" t="n">
        <v>15.11</v>
      </c>
      <c r="F56" s="214"/>
      <c r="G56" s="215" t="n">
        <f aca="false">ROUND(E56*F56,2)</f>
        <v>0</v>
      </c>
      <c r="H56" s="206" t="s">
        <v>323</v>
      </c>
      <c r="I56" s="207" t="s">
        <v>154</v>
      </c>
      <c r="J56" s="208"/>
      <c r="K56" s="208"/>
      <c r="L56" s="208"/>
      <c r="M56" s="208"/>
      <c r="N56" s="208"/>
      <c r="O56" s="208"/>
      <c r="P56" s="208"/>
      <c r="Q56" s="208"/>
      <c r="R56" s="208"/>
      <c r="S56" s="208"/>
      <c r="T56" s="208"/>
      <c r="U56" s="208"/>
      <c r="V56" s="208"/>
      <c r="W56" s="208"/>
      <c r="X56" s="208"/>
      <c r="Y56" s="208"/>
      <c r="Z56" s="208"/>
      <c r="AA56" s="208"/>
      <c r="AB56" s="208"/>
      <c r="AC56" s="208"/>
      <c r="AD56" s="208"/>
      <c r="AE56" s="208" t="s">
        <v>155</v>
      </c>
      <c r="AF56" s="208"/>
      <c r="AG56" s="208"/>
      <c r="AH56" s="208"/>
      <c r="AI56" s="208"/>
      <c r="AJ56" s="208"/>
      <c r="AK56" s="208"/>
      <c r="AL56" s="208"/>
      <c r="AM56" s="208" t="n">
        <v>21</v>
      </c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customFormat="false" ht="12.75" hidden="false" customHeight="false" outlineLevel="1" collapsed="false">
      <c r="A57" s="209" t="n">
        <v>24</v>
      </c>
      <c r="B57" s="210" t="s">
        <v>328</v>
      </c>
      <c r="C57" s="211" t="s">
        <v>415</v>
      </c>
      <c r="D57" s="212" t="s">
        <v>330</v>
      </c>
      <c r="E57" s="213" t="n">
        <v>114.8</v>
      </c>
      <c r="F57" s="214"/>
      <c r="G57" s="215" t="n">
        <f aca="false">ROUND(E57*F57,2)</f>
        <v>0</v>
      </c>
      <c r="H57" s="206" t="s">
        <v>331</v>
      </c>
      <c r="I57" s="207" t="s">
        <v>154</v>
      </c>
      <c r="J57" s="208"/>
      <c r="K57" s="208"/>
      <c r="L57" s="208"/>
      <c r="M57" s="208"/>
      <c r="N57" s="208"/>
      <c r="O57" s="208"/>
      <c r="P57" s="208"/>
      <c r="Q57" s="208"/>
      <c r="R57" s="208"/>
      <c r="S57" s="208"/>
      <c r="T57" s="208"/>
      <c r="U57" s="208"/>
      <c r="V57" s="208"/>
      <c r="W57" s="208"/>
      <c r="X57" s="208"/>
      <c r="Y57" s="208"/>
      <c r="Z57" s="208"/>
      <c r="AA57" s="208"/>
      <c r="AB57" s="208"/>
      <c r="AC57" s="208"/>
      <c r="AD57" s="208"/>
      <c r="AE57" s="208" t="s">
        <v>155</v>
      </c>
      <c r="AF57" s="208"/>
      <c r="AG57" s="208"/>
      <c r="AH57" s="208"/>
      <c r="AI57" s="208"/>
      <c r="AJ57" s="208"/>
      <c r="AK57" s="208"/>
      <c r="AL57" s="208"/>
      <c r="AM57" s="208" t="n">
        <v>21</v>
      </c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customFormat="false" ht="12.75" hidden="false" customHeight="false" outlineLevel="0" collapsed="false">
      <c r="A58" s="196" t="s">
        <v>147</v>
      </c>
      <c r="B58" s="197" t="s">
        <v>85</v>
      </c>
      <c r="C58" s="198" t="s">
        <v>86</v>
      </c>
      <c r="D58" s="199"/>
      <c r="E58" s="200"/>
      <c r="F58" s="220" t="n">
        <f aca="false">SUM(G59:G72)</f>
        <v>0</v>
      </c>
      <c r="G58" s="220"/>
      <c r="H58" s="202"/>
      <c r="I58" s="203"/>
      <c r="AE58" s="0" t="s">
        <v>148</v>
      </c>
    </row>
    <row r="59" customFormat="false" ht="12.75" hidden="false" customHeight="true" outlineLevel="1" collapsed="false">
      <c r="A59" s="204"/>
      <c r="B59" s="205" t="s">
        <v>307</v>
      </c>
      <c r="C59" s="205"/>
      <c r="D59" s="205"/>
      <c r="E59" s="205"/>
      <c r="F59" s="205"/>
      <c r="G59" s="205"/>
      <c r="H59" s="206"/>
      <c r="I59" s="207"/>
      <c r="J59" s="208"/>
      <c r="K59" s="208"/>
      <c r="L59" s="208"/>
      <c r="M59" s="208"/>
      <c r="N59" s="208"/>
      <c r="O59" s="208"/>
      <c r="P59" s="208"/>
      <c r="Q59" s="208"/>
      <c r="R59" s="208"/>
      <c r="S59" s="208"/>
      <c r="T59" s="208"/>
      <c r="U59" s="208"/>
      <c r="V59" s="208"/>
      <c r="W59" s="208"/>
      <c r="X59" s="208"/>
      <c r="Y59" s="208"/>
      <c r="Z59" s="208"/>
      <c r="AA59" s="208"/>
      <c r="AB59" s="208"/>
      <c r="AC59" s="208" t="n">
        <v>0</v>
      </c>
      <c r="AD59" s="208"/>
      <c r="AE59" s="208"/>
      <c r="AF59" s="208"/>
      <c r="AG59" s="208"/>
      <c r="AH59" s="208"/>
      <c r="AI59" s="208"/>
      <c r="AJ59" s="208"/>
      <c r="AK59" s="208"/>
      <c r="AL59" s="208"/>
      <c r="AM59" s="208"/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</row>
    <row r="60" customFormat="false" ht="22.5" hidden="false" customHeight="true" outlineLevel="1" collapsed="false">
      <c r="A60" s="204"/>
      <c r="B60" s="219" t="s">
        <v>308</v>
      </c>
      <c r="C60" s="219"/>
      <c r="D60" s="219"/>
      <c r="E60" s="219"/>
      <c r="F60" s="219"/>
      <c r="G60" s="219"/>
      <c r="H60" s="206"/>
      <c r="I60" s="207"/>
      <c r="J60" s="208"/>
      <c r="K60" s="208"/>
      <c r="L60" s="208"/>
      <c r="M60" s="208"/>
      <c r="N60" s="208"/>
      <c r="O60" s="208"/>
      <c r="P60" s="208"/>
      <c r="Q60" s="208"/>
      <c r="R60" s="208"/>
      <c r="S60" s="208"/>
      <c r="T60" s="208"/>
      <c r="U60" s="208"/>
      <c r="V60" s="208"/>
      <c r="W60" s="208"/>
      <c r="X60" s="208"/>
      <c r="Y60" s="208"/>
      <c r="Z60" s="208"/>
      <c r="AA60" s="208"/>
      <c r="AB60" s="208"/>
      <c r="AC60" s="208"/>
      <c r="AD60" s="208"/>
      <c r="AE60" s="208" t="s">
        <v>173</v>
      </c>
      <c r="AF60" s="208"/>
      <c r="AG60" s="208"/>
      <c r="AH60" s="208"/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18" t="str">
        <f aca="false">B60</f>
        <v>sypaninou z vhodných hornin tř. 1 - 4 nebo materiálem připraveným podél výkopu ve vzdálenosti do 3 m od jeho kraje, pro jakoukoliv hloubku výkopu a jakoukoliv míru zhutnění,</v>
      </c>
      <c r="BA60" s="208"/>
      <c r="BB60" s="208"/>
      <c r="BC60" s="208"/>
      <c r="BD60" s="208"/>
      <c r="BE60" s="208"/>
      <c r="BF60" s="208"/>
      <c r="BG60" s="208"/>
      <c r="BH60" s="208"/>
    </row>
    <row r="61" customFormat="false" ht="12.75" hidden="false" customHeight="false" outlineLevel="1" collapsed="false">
      <c r="A61" s="209" t="n">
        <v>25</v>
      </c>
      <c r="B61" s="210" t="s">
        <v>309</v>
      </c>
      <c r="C61" s="211" t="s">
        <v>310</v>
      </c>
      <c r="D61" s="212" t="s">
        <v>247</v>
      </c>
      <c r="E61" s="213" t="n">
        <v>58.95</v>
      </c>
      <c r="F61" s="214"/>
      <c r="G61" s="215" t="n">
        <f aca="false">ROUND(E61*F61,2)</f>
        <v>0</v>
      </c>
      <c r="H61" s="206" t="s">
        <v>231</v>
      </c>
      <c r="I61" s="207" t="s">
        <v>154</v>
      </c>
      <c r="J61" s="208"/>
      <c r="K61" s="208"/>
      <c r="L61" s="208"/>
      <c r="M61" s="208"/>
      <c r="N61" s="208"/>
      <c r="O61" s="208"/>
      <c r="P61" s="208"/>
      <c r="Q61" s="208"/>
      <c r="R61" s="208"/>
      <c r="S61" s="208"/>
      <c r="T61" s="208"/>
      <c r="U61" s="208"/>
      <c r="V61" s="208"/>
      <c r="W61" s="208"/>
      <c r="X61" s="208"/>
      <c r="Y61" s="208"/>
      <c r="Z61" s="208"/>
      <c r="AA61" s="208"/>
      <c r="AB61" s="208"/>
      <c r="AC61" s="208"/>
      <c r="AD61" s="208"/>
      <c r="AE61" s="208" t="s">
        <v>155</v>
      </c>
      <c r="AF61" s="208"/>
      <c r="AG61" s="208"/>
      <c r="AH61" s="208"/>
      <c r="AI61" s="208"/>
      <c r="AJ61" s="208"/>
      <c r="AK61" s="208"/>
      <c r="AL61" s="208"/>
      <c r="AM61" s="208" t="n">
        <v>21</v>
      </c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customFormat="false" ht="12.75" hidden="false" customHeight="true" outlineLevel="1" collapsed="false">
      <c r="A62" s="204"/>
      <c r="B62" s="219" t="s">
        <v>445</v>
      </c>
      <c r="C62" s="219"/>
      <c r="D62" s="219"/>
      <c r="E62" s="219"/>
      <c r="F62" s="219"/>
      <c r="G62" s="219"/>
      <c r="H62" s="206"/>
      <c r="I62" s="207"/>
      <c r="J62" s="208"/>
      <c r="K62" s="208"/>
      <c r="L62" s="208"/>
      <c r="M62" s="208"/>
      <c r="N62" s="208"/>
      <c r="O62" s="208"/>
      <c r="P62" s="208"/>
      <c r="Q62" s="208"/>
      <c r="R62" s="208"/>
      <c r="S62" s="208"/>
      <c r="T62" s="208"/>
      <c r="U62" s="208"/>
      <c r="V62" s="208"/>
      <c r="W62" s="208"/>
      <c r="X62" s="208"/>
      <c r="Y62" s="208"/>
      <c r="Z62" s="208"/>
      <c r="AA62" s="208"/>
      <c r="AB62" s="208"/>
      <c r="AC62" s="208" t="n">
        <v>0</v>
      </c>
      <c r="AD62" s="208"/>
      <c r="AE62" s="208"/>
      <c r="AF62" s="208"/>
      <c r="AG62" s="208"/>
      <c r="AH62" s="208"/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</row>
    <row r="63" customFormat="false" ht="12.75" hidden="false" customHeight="true" outlineLevel="1" collapsed="false">
      <c r="A63" s="204"/>
      <c r="B63" s="219" t="s">
        <v>325</v>
      </c>
      <c r="C63" s="219"/>
      <c r="D63" s="219"/>
      <c r="E63" s="219"/>
      <c r="F63" s="219"/>
      <c r="G63" s="219"/>
      <c r="H63" s="206"/>
      <c r="I63" s="207"/>
      <c r="J63" s="208"/>
      <c r="K63" s="208"/>
      <c r="L63" s="208"/>
      <c r="M63" s="208"/>
      <c r="N63" s="208"/>
      <c r="O63" s="208"/>
      <c r="P63" s="208"/>
      <c r="Q63" s="208"/>
      <c r="R63" s="208"/>
      <c r="S63" s="208"/>
      <c r="T63" s="208"/>
      <c r="U63" s="208"/>
      <c r="V63" s="208"/>
      <c r="W63" s="208"/>
      <c r="X63" s="208"/>
      <c r="Y63" s="208"/>
      <c r="Z63" s="208"/>
      <c r="AA63" s="208"/>
      <c r="AB63" s="208"/>
      <c r="AC63" s="208"/>
      <c r="AD63" s="208"/>
      <c r="AE63" s="208" t="s">
        <v>173</v>
      </c>
      <c r="AF63" s="208"/>
      <c r="AG63" s="208"/>
      <c r="AH63" s="208"/>
      <c r="AI63" s="208"/>
      <c r="AJ63" s="208"/>
      <c r="AK63" s="208"/>
      <c r="AL63" s="208"/>
      <c r="AM63" s="208"/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</row>
    <row r="64" customFormat="false" ht="12.75" hidden="false" customHeight="false" outlineLevel="1" collapsed="false">
      <c r="A64" s="209" t="n">
        <v>26</v>
      </c>
      <c r="B64" s="210" t="s">
        <v>446</v>
      </c>
      <c r="C64" s="211" t="s">
        <v>447</v>
      </c>
      <c r="D64" s="212" t="s">
        <v>221</v>
      </c>
      <c r="E64" s="213" t="n">
        <v>188.86</v>
      </c>
      <c r="F64" s="214"/>
      <c r="G64" s="215" t="n">
        <f aca="false">ROUND(E64*F64,2)</f>
        <v>0</v>
      </c>
      <c r="H64" s="206" t="s">
        <v>323</v>
      </c>
      <c r="I64" s="207" t="s">
        <v>154</v>
      </c>
      <c r="J64" s="208"/>
      <c r="K64" s="208"/>
      <c r="L64" s="208"/>
      <c r="M64" s="208"/>
      <c r="N64" s="208"/>
      <c r="O64" s="208"/>
      <c r="P64" s="208"/>
      <c r="Q64" s="208"/>
      <c r="R64" s="208"/>
      <c r="S64" s="208"/>
      <c r="T64" s="208"/>
      <c r="U64" s="208"/>
      <c r="V64" s="208"/>
      <c r="W64" s="208"/>
      <c r="X64" s="208"/>
      <c r="Y64" s="208"/>
      <c r="Z64" s="208"/>
      <c r="AA64" s="208"/>
      <c r="AB64" s="208"/>
      <c r="AC64" s="208"/>
      <c r="AD64" s="208"/>
      <c r="AE64" s="208" t="s">
        <v>155</v>
      </c>
      <c r="AF64" s="208"/>
      <c r="AG64" s="208"/>
      <c r="AH64" s="208"/>
      <c r="AI64" s="208"/>
      <c r="AJ64" s="208"/>
      <c r="AK64" s="208"/>
      <c r="AL64" s="208"/>
      <c r="AM64" s="208" t="n">
        <v>21</v>
      </c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08"/>
      <c r="BB64" s="208"/>
      <c r="BC64" s="208"/>
      <c r="BD64" s="208"/>
      <c r="BE64" s="208"/>
      <c r="BF64" s="208"/>
      <c r="BG64" s="208"/>
      <c r="BH64" s="208"/>
    </row>
    <row r="65" customFormat="false" ht="12.75" hidden="false" customHeight="true" outlineLevel="1" collapsed="false">
      <c r="A65" s="204"/>
      <c r="B65" s="219" t="s">
        <v>448</v>
      </c>
      <c r="C65" s="219"/>
      <c r="D65" s="219"/>
      <c r="E65" s="219"/>
      <c r="F65" s="219"/>
      <c r="G65" s="219"/>
      <c r="H65" s="206"/>
      <c r="I65" s="207"/>
      <c r="J65" s="208"/>
      <c r="K65" s="208"/>
      <c r="L65" s="208"/>
      <c r="M65" s="208"/>
      <c r="N65" s="208"/>
      <c r="O65" s="208"/>
      <c r="P65" s="208"/>
      <c r="Q65" s="208"/>
      <c r="R65" s="208"/>
      <c r="S65" s="208"/>
      <c r="T65" s="208"/>
      <c r="U65" s="208"/>
      <c r="V65" s="208"/>
      <c r="W65" s="208"/>
      <c r="X65" s="208"/>
      <c r="Y65" s="208"/>
      <c r="Z65" s="208"/>
      <c r="AA65" s="208"/>
      <c r="AB65" s="208"/>
      <c r="AC65" s="208" t="n">
        <v>0</v>
      </c>
      <c r="AD65" s="208"/>
      <c r="AE65" s="208"/>
      <c r="AF65" s="208"/>
      <c r="AG65" s="208"/>
      <c r="AH65" s="208"/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customFormat="false" ht="12.75" hidden="false" customHeight="true" outlineLevel="1" collapsed="false">
      <c r="A66" s="204"/>
      <c r="B66" s="219" t="s">
        <v>449</v>
      </c>
      <c r="C66" s="219"/>
      <c r="D66" s="219"/>
      <c r="E66" s="219"/>
      <c r="F66" s="219"/>
      <c r="G66" s="219"/>
      <c r="H66" s="206"/>
      <c r="I66" s="207"/>
      <c r="J66" s="208"/>
      <c r="K66" s="208"/>
      <c r="L66" s="208"/>
      <c r="M66" s="208"/>
      <c r="N66" s="208"/>
      <c r="O66" s="208"/>
      <c r="P66" s="208"/>
      <c r="Q66" s="208"/>
      <c r="R66" s="208"/>
      <c r="S66" s="208"/>
      <c r="T66" s="208"/>
      <c r="U66" s="208"/>
      <c r="V66" s="208"/>
      <c r="W66" s="208"/>
      <c r="X66" s="208"/>
      <c r="Y66" s="208"/>
      <c r="Z66" s="208"/>
      <c r="AA66" s="208"/>
      <c r="AB66" s="208"/>
      <c r="AC66" s="208"/>
      <c r="AD66" s="208"/>
      <c r="AE66" s="208" t="s">
        <v>173</v>
      </c>
      <c r="AF66" s="208"/>
      <c r="AG66" s="208"/>
      <c r="AH66" s="208"/>
      <c r="AI66" s="208"/>
      <c r="AJ66" s="208"/>
      <c r="AK66" s="208"/>
      <c r="AL66" s="208"/>
      <c r="AM66" s="208"/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</row>
    <row r="67" customFormat="false" ht="12.75" hidden="false" customHeight="false" outlineLevel="1" collapsed="false">
      <c r="A67" s="209" t="n">
        <v>27</v>
      </c>
      <c r="B67" s="210" t="s">
        <v>450</v>
      </c>
      <c r="C67" s="211" t="s">
        <v>451</v>
      </c>
      <c r="D67" s="212" t="s">
        <v>221</v>
      </c>
      <c r="E67" s="213" t="n">
        <v>188.86</v>
      </c>
      <c r="F67" s="214"/>
      <c r="G67" s="215" t="n">
        <f aca="false">ROUND(E67*F67,2)</f>
        <v>0</v>
      </c>
      <c r="H67" s="206" t="s">
        <v>323</v>
      </c>
      <c r="I67" s="207" t="s">
        <v>154</v>
      </c>
      <c r="J67" s="208"/>
      <c r="K67" s="208"/>
      <c r="L67" s="208"/>
      <c r="M67" s="208"/>
      <c r="N67" s="208"/>
      <c r="O67" s="208"/>
      <c r="P67" s="208"/>
      <c r="Q67" s="208"/>
      <c r="R67" s="208"/>
      <c r="S67" s="208"/>
      <c r="T67" s="208"/>
      <c r="U67" s="208"/>
      <c r="V67" s="208"/>
      <c r="W67" s="208"/>
      <c r="X67" s="208"/>
      <c r="Y67" s="208"/>
      <c r="Z67" s="208"/>
      <c r="AA67" s="208"/>
      <c r="AB67" s="208"/>
      <c r="AC67" s="208"/>
      <c r="AD67" s="208"/>
      <c r="AE67" s="208" t="s">
        <v>155</v>
      </c>
      <c r="AF67" s="208"/>
      <c r="AG67" s="208"/>
      <c r="AH67" s="208"/>
      <c r="AI67" s="208"/>
      <c r="AJ67" s="208"/>
      <c r="AK67" s="208"/>
      <c r="AL67" s="208"/>
      <c r="AM67" s="208" t="n">
        <v>21</v>
      </c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08"/>
      <c r="BB67" s="208"/>
      <c r="BC67" s="208"/>
      <c r="BD67" s="208"/>
      <c r="BE67" s="208"/>
      <c r="BF67" s="208"/>
      <c r="BG67" s="208"/>
      <c r="BH67" s="208"/>
    </row>
    <row r="68" customFormat="false" ht="12.75" hidden="false" customHeight="false" outlineLevel="1" collapsed="false">
      <c r="A68" s="209" t="n">
        <v>28</v>
      </c>
      <c r="B68" s="210" t="s">
        <v>452</v>
      </c>
      <c r="C68" s="211" t="s">
        <v>453</v>
      </c>
      <c r="D68" s="212" t="s">
        <v>381</v>
      </c>
      <c r="E68" s="213" t="n">
        <v>3</v>
      </c>
      <c r="F68" s="214"/>
      <c r="G68" s="215" t="n">
        <f aca="false">ROUND(E68*F68,2)</f>
        <v>0</v>
      </c>
      <c r="H68" s="206"/>
      <c r="I68" s="207" t="s">
        <v>313</v>
      </c>
      <c r="J68" s="208"/>
      <c r="K68" s="208"/>
      <c r="L68" s="208"/>
      <c r="M68" s="208"/>
      <c r="N68" s="208"/>
      <c r="O68" s="208"/>
      <c r="P68" s="208"/>
      <c r="Q68" s="208"/>
      <c r="R68" s="208"/>
      <c r="S68" s="208"/>
      <c r="T68" s="208"/>
      <c r="U68" s="208"/>
      <c r="V68" s="208"/>
      <c r="W68" s="208"/>
      <c r="X68" s="208"/>
      <c r="Y68" s="208"/>
      <c r="Z68" s="208"/>
      <c r="AA68" s="208"/>
      <c r="AB68" s="208"/>
      <c r="AC68" s="208"/>
      <c r="AD68" s="208"/>
      <c r="AE68" s="208" t="s">
        <v>314</v>
      </c>
      <c r="AF68" s="208" t="n">
        <v>1</v>
      </c>
      <c r="AG68" s="208"/>
      <c r="AH68" s="208"/>
      <c r="AI68" s="208"/>
      <c r="AJ68" s="208"/>
      <c r="AK68" s="208"/>
      <c r="AL68" s="208"/>
      <c r="AM68" s="208" t="n">
        <v>21</v>
      </c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08"/>
      <c r="BB68" s="208"/>
      <c r="BC68" s="208"/>
      <c r="BD68" s="208"/>
      <c r="BE68" s="208"/>
      <c r="BF68" s="208"/>
      <c r="BG68" s="208"/>
      <c r="BH68" s="208"/>
    </row>
    <row r="69" customFormat="false" ht="12.75" hidden="false" customHeight="false" outlineLevel="1" collapsed="false">
      <c r="A69" s="209" t="n">
        <v>29</v>
      </c>
      <c r="B69" s="210" t="s">
        <v>454</v>
      </c>
      <c r="C69" s="211" t="s">
        <v>455</v>
      </c>
      <c r="D69" s="212" t="s">
        <v>456</v>
      </c>
      <c r="E69" s="213" t="n">
        <v>14</v>
      </c>
      <c r="F69" s="214"/>
      <c r="G69" s="215" t="n">
        <f aca="false">ROUND(E69*F69,2)</f>
        <v>0</v>
      </c>
      <c r="H69" s="206"/>
      <c r="I69" s="207" t="s">
        <v>313</v>
      </c>
      <c r="J69" s="208"/>
      <c r="K69" s="208"/>
      <c r="L69" s="208"/>
      <c r="M69" s="208"/>
      <c r="N69" s="208"/>
      <c r="O69" s="208"/>
      <c r="P69" s="208"/>
      <c r="Q69" s="208"/>
      <c r="R69" s="208"/>
      <c r="S69" s="208"/>
      <c r="T69" s="208"/>
      <c r="U69" s="208"/>
      <c r="V69" s="208"/>
      <c r="W69" s="208"/>
      <c r="X69" s="208"/>
      <c r="Y69" s="208"/>
      <c r="Z69" s="208"/>
      <c r="AA69" s="208"/>
      <c r="AB69" s="208"/>
      <c r="AC69" s="208"/>
      <c r="AD69" s="208"/>
      <c r="AE69" s="208" t="s">
        <v>314</v>
      </c>
      <c r="AF69" s="208" t="n">
        <v>1</v>
      </c>
      <c r="AG69" s="208"/>
      <c r="AH69" s="208"/>
      <c r="AI69" s="208"/>
      <c r="AJ69" s="208"/>
      <c r="AK69" s="208"/>
      <c r="AL69" s="208"/>
      <c r="AM69" s="208" t="n">
        <v>21</v>
      </c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</row>
    <row r="70" customFormat="false" ht="12.75" hidden="false" customHeight="false" outlineLevel="1" collapsed="false">
      <c r="A70" s="209" t="n">
        <v>30</v>
      </c>
      <c r="B70" s="210" t="s">
        <v>457</v>
      </c>
      <c r="C70" s="211" t="s">
        <v>458</v>
      </c>
      <c r="D70" s="212" t="s">
        <v>337</v>
      </c>
      <c r="E70" s="213" t="n">
        <v>14</v>
      </c>
      <c r="F70" s="214"/>
      <c r="G70" s="215" t="n">
        <f aca="false">ROUND(E70*F70,2)</f>
        <v>0</v>
      </c>
      <c r="H70" s="206"/>
      <c r="I70" s="207" t="s">
        <v>313</v>
      </c>
      <c r="J70" s="208"/>
      <c r="K70" s="208"/>
      <c r="L70" s="208"/>
      <c r="M70" s="208"/>
      <c r="N70" s="208"/>
      <c r="O70" s="208"/>
      <c r="P70" s="208"/>
      <c r="Q70" s="208"/>
      <c r="R70" s="208"/>
      <c r="S70" s="208"/>
      <c r="T70" s="208"/>
      <c r="U70" s="208"/>
      <c r="V70" s="208"/>
      <c r="W70" s="208"/>
      <c r="X70" s="208"/>
      <c r="Y70" s="208"/>
      <c r="Z70" s="208"/>
      <c r="AA70" s="208"/>
      <c r="AB70" s="208"/>
      <c r="AC70" s="208"/>
      <c r="AD70" s="208"/>
      <c r="AE70" s="208" t="s">
        <v>314</v>
      </c>
      <c r="AF70" s="208" t="n">
        <v>1</v>
      </c>
      <c r="AG70" s="208"/>
      <c r="AH70" s="208"/>
      <c r="AI70" s="208"/>
      <c r="AJ70" s="208"/>
      <c r="AK70" s="208"/>
      <c r="AL70" s="208"/>
      <c r="AM70" s="208" t="n">
        <v>21</v>
      </c>
      <c r="AN70" s="208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8"/>
      <c r="BC70" s="208"/>
      <c r="BD70" s="208"/>
      <c r="BE70" s="208"/>
      <c r="BF70" s="208"/>
      <c r="BG70" s="208"/>
      <c r="BH70" s="208"/>
    </row>
    <row r="71" customFormat="false" ht="12.75" hidden="false" customHeight="false" outlineLevel="1" collapsed="false">
      <c r="A71" s="209" t="n">
        <v>31</v>
      </c>
      <c r="B71" s="210" t="s">
        <v>459</v>
      </c>
      <c r="C71" s="211" t="s">
        <v>460</v>
      </c>
      <c r="D71" s="212" t="s">
        <v>461</v>
      </c>
      <c r="E71" s="213" t="n">
        <v>188.86</v>
      </c>
      <c r="F71" s="214"/>
      <c r="G71" s="215" t="n">
        <f aca="false">ROUND(E71*F71,2)</f>
        <v>0</v>
      </c>
      <c r="H71" s="206" t="s">
        <v>331</v>
      </c>
      <c r="I71" s="207" t="s">
        <v>402</v>
      </c>
      <c r="J71" s="208"/>
      <c r="K71" s="208"/>
      <c r="L71" s="208"/>
      <c r="M71" s="208"/>
      <c r="N71" s="208"/>
      <c r="O71" s="208"/>
      <c r="P71" s="208"/>
      <c r="Q71" s="208"/>
      <c r="R71" s="208"/>
      <c r="S71" s="208"/>
      <c r="T71" s="208"/>
      <c r="U71" s="208"/>
      <c r="V71" s="208"/>
      <c r="W71" s="208"/>
      <c r="X71" s="208"/>
      <c r="Y71" s="208"/>
      <c r="Z71" s="208"/>
      <c r="AA71" s="208"/>
      <c r="AB71" s="208"/>
      <c r="AC71" s="208"/>
      <c r="AD71" s="208"/>
      <c r="AE71" s="208" t="s">
        <v>155</v>
      </c>
      <c r="AF71" s="208"/>
      <c r="AG71" s="208"/>
      <c r="AH71" s="208"/>
      <c r="AI71" s="208"/>
      <c r="AJ71" s="208"/>
      <c r="AK71" s="208"/>
      <c r="AL71" s="208"/>
      <c r="AM71" s="208" t="n">
        <v>21</v>
      </c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</row>
    <row r="72" customFormat="false" ht="12.75" hidden="false" customHeight="false" outlineLevel="1" collapsed="false">
      <c r="A72" s="209" t="n">
        <v>32</v>
      </c>
      <c r="B72" s="210" t="s">
        <v>462</v>
      </c>
      <c r="C72" s="211" t="s">
        <v>463</v>
      </c>
      <c r="D72" s="212" t="s">
        <v>221</v>
      </c>
      <c r="E72" s="213" t="n">
        <v>192.63</v>
      </c>
      <c r="F72" s="214"/>
      <c r="G72" s="215" t="n">
        <f aca="false">ROUND(E72*F72,2)</f>
        <v>0</v>
      </c>
      <c r="H72" s="206" t="s">
        <v>331</v>
      </c>
      <c r="I72" s="207" t="s">
        <v>154</v>
      </c>
      <c r="J72" s="208"/>
      <c r="K72" s="208"/>
      <c r="L72" s="208"/>
      <c r="M72" s="208"/>
      <c r="N72" s="208"/>
      <c r="O72" s="208"/>
      <c r="P72" s="208"/>
      <c r="Q72" s="208"/>
      <c r="R72" s="208"/>
      <c r="S72" s="208"/>
      <c r="T72" s="208"/>
      <c r="U72" s="208"/>
      <c r="V72" s="208"/>
      <c r="W72" s="208"/>
      <c r="X72" s="208"/>
      <c r="Y72" s="208"/>
      <c r="Z72" s="208"/>
      <c r="AA72" s="208"/>
      <c r="AB72" s="208"/>
      <c r="AC72" s="208"/>
      <c r="AD72" s="208"/>
      <c r="AE72" s="208" t="s">
        <v>155</v>
      </c>
      <c r="AF72" s="208"/>
      <c r="AG72" s="208"/>
      <c r="AH72" s="208"/>
      <c r="AI72" s="208"/>
      <c r="AJ72" s="208"/>
      <c r="AK72" s="208"/>
      <c r="AL72" s="208"/>
      <c r="AM72" s="208" t="n">
        <v>21</v>
      </c>
      <c r="AN72" s="208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08"/>
      <c r="BB72" s="208"/>
      <c r="BC72" s="208"/>
      <c r="BD72" s="208"/>
      <c r="BE72" s="208"/>
      <c r="BF72" s="208"/>
      <c r="BG72" s="208"/>
      <c r="BH72" s="208"/>
    </row>
    <row r="73" customFormat="false" ht="12.75" hidden="false" customHeight="false" outlineLevel="0" collapsed="false">
      <c r="A73" s="196" t="s">
        <v>147</v>
      </c>
      <c r="B73" s="197" t="s">
        <v>95</v>
      </c>
      <c r="C73" s="198" t="s">
        <v>96</v>
      </c>
      <c r="D73" s="199"/>
      <c r="E73" s="200"/>
      <c r="F73" s="220" t="n">
        <f aca="false">SUM(G74:G77)</f>
        <v>0</v>
      </c>
      <c r="G73" s="220"/>
      <c r="H73" s="202"/>
      <c r="I73" s="203"/>
      <c r="AE73" s="0" t="s">
        <v>148</v>
      </c>
    </row>
    <row r="74" customFormat="false" ht="12.75" hidden="false" customHeight="true" outlineLevel="1" collapsed="false">
      <c r="A74" s="204"/>
      <c r="B74" s="205" t="s">
        <v>388</v>
      </c>
      <c r="C74" s="205"/>
      <c r="D74" s="205"/>
      <c r="E74" s="205"/>
      <c r="F74" s="205"/>
      <c r="G74" s="205"/>
      <c r="H74" s="206"/>
      <c r="I74" s="207"/>
      <c r="J74" s="208"/>
      <c r="K74" s="208"/>
      <c r="L74" s="208"/>
      <c r="M74" s="208"/>
      <c r="N74" s="208"/>
      <c r="O74" s="208"/>
      <c r="P74" s="208"/>
      <c r="Q74" s="208"/>
      <c r="R74" s="208"/>
      <c r="S74" s="208"/>
      <c r="T74" s="208"/>
      <c r="U74" s="208"/>
      <c r="V74" s="208"/>
      <c r="W74" s="208"/>
      <c r="X74" s="208"/>
      <c r="Y74" s="208"/>
      <c r="Z74" s="208"/>
      <c r="AA74" s="208"/>
      <c r="AB74" s="208"/>
      <c r="AC74" s="208" t="n">
        <v>0</v>
      </c>
      <c r="AD74" s="208"/>
      <c r="AE74" s="208"/>
      <c r="AF74" s="208"/>
      <c r="AG74" s="208"/>
      <c r="AH74" s="208"/>
      <c r="AI74" s="208"/>
      <c r="AJ74" s="208"/>
      <c r="AK74" s="208"/>
      <c r="AL74" s="208"/>
      <c r="AM74" s="208"/>
      <c r="AN74" s="208"/>
      <c r="AO74" s="208"/>
      <c r="AP74" s="208"/>
      <c r="AQ74" s="208"/>
      <c r="AR74" s="208"/>
      <c r="AS74" s="208"/>
      <c r="AT74" s="208"/>
      <c r="AU74" s="208"/>
      <c r="AV74" s="208"/>
      <c r="AW74" s="208"/>
      <c r="AX74" s="208"/>
      <c r="AY74" s="208"/>
      <c r="AZ74" s="208"/>
      <c r="BA74" s="208"/>
      <c r="BB74" s="208"/>
      <c r="BC74" s="208"/>
      <c r="BD74" s="208"/>
      <c r="BE74" s="208"/>
      <c r="BF74" s="208"/>
      <c r="BG74" s="208"/>
      <c r="BH74" s="208"/>
    </row>
    <row r="75" customFormat="false" ht="12.75" hidden="false" customHeight="true" outlineLevel="1" collapsed="false">
      <c r="A75" s="204"/>
      <c r="B75" s="219" t="s">
        <v>389</v>
      </c>
      <c r="C75" s="219"/>
      <c r="D75" s="219"/>
      <c r="E75" s="219"/>
      <c r="F75" s="219"/>
      <c r="G75" s="219"/>
      <c r="H75" s="206"/>
      <c r="I75" s="207"/>
      <c r="J75" s="208"/>
      <c r="K75" s="208"/>
      <c r="L75" s="208"/>
      <c r="M75" s="208"/>
      <c r="N75" s="208"/>
      <c r="O75" s="208"/>
      <c r="P75" s="208"/>
      <c r="Q75" s="208"/>
      <c r="R75" s="208"/>
      <c r="S75" s="208"/>
      <c r="T75" s="208"/>
      <c r="U75" s="208"/>
      <c r="V75" s="208"/>
      <c r="W75" s="208"/>
      <c r="X75" s="208"/>
      <c r="Y75" s="208"/>
      <c r="Z75" s="208"/>
      <c r="AA75" s="208"/>
      <c r="AB75" s="208"/>
      <c r="AC75" s="208"/>
      <c r="AD75" s="208"/>
      <c r="AE75" s="208" t="s">
        <v>173</v>
      </c>
      <c r="AF75" s="208"/>
      <c r="AG75" s="208"/>
      <c r="AH75" s="208"/>
      <c r="AI75" s="208"/>
      <c r="AJ75" s="208"/>
      <c r="AK75" s="208"/>
      <c r="AL75" s="208"/>
      <c r="AM75" s="208"/>
      <c r="AN75" s="208"/>
      <c r="AO75" s="208"/>
      <c r="AP75" s="208"/>
      <c r="AQ75" s="208"/>
      <c r="AR75" s="208"/>
      <c r="AS75" s="208"/>
      <c r="AT75" s="208"/>
      <c r="AU75" s="208"/>
      <c r="AV75" s="208"/>
      <c r="AW75" s="208"/>
      <c r="AX75" s="208"/>
      <c r="AY75" s="208"/>
      <c r="AZ75" s="208"/>
      <c r="BA75" s="208"/>
      <c r="BB75" s="208"/>
      <c r="BC75" s="208"/>
      <c r="BD75" s="208"/>
      <c r="BE75" s="208"/>
      <c r="BF75" s="208"/>
      <c r="BG75" s="208"/>
      <c r="BH75" s="208"/>
    </row>
    <row r="76" customFormat="false" ht="12.75" hidden="false" customHeight="false" outlineLevel="1" collapsed="false">
      <c r="A76" s="209" t="n">
        <v>33</v>
      </c>
      <c r="B76" s="210" t="s">
        <v>390</v>
      </c>
      <c r="C76" s="211" t="s">
        <v>391</v>
      </c>
      <c r="D76" s="212" t="s">
        <v>392</v>
      </c>
      <c r="E76" s="213" t="n">
        <v>144.33505</v>
      </c>
      <c r="F76" s="214"/>
      <c r="G76" s="215" t="n">
        <f aca="false">ROUND(E76*F76,2)</f>
        <v>0</v>
      </c>
      <c r="H76" s="206" t="s">
        <v>323</v>
      </c>
      <c r="I76" s="207" t="s">
        <v>154</v>
      </c>
      <c r="J76" s="208"/>
      <c r="K76" s="208"/>
      <c r="L76" s="208"/>
      <c r="M76" s="208"/>
      <c r="N76" s="208"/>
      <c r="O76" s="208"/>
      <c r="P76" s="208"/>
      <c r="Q76" s="208"/>
      <c r="R76" s="208"/>
      <c r="S76" s="208"/>
      <c r="T76" s="208"/>
      <c r="U76" s="208"/>
      <c r="V76" s="208"/>
      <c r="W76" s="208"/>
      <c r="X76" s="208"/>
      <c r="Y76" s="208"/>
      <c r="Z76" s="208"/>
      <c r="AA76" s="208"/>
      <c r="AB76" s="208"/>
      <c r="AC76" s="208"/>
      <c r="AD76" s="208"/>
      <c r="AE76" s="208" t="s">
        <v>155</v>
      </c>
      <c r="AF76" s="208"/>
      <c r="AG76" s="208"/>
      <c r="AH76" s="208"/>
      <c r="AI76" s="208"/>
      <c r="AJ76" s="208"/>
      <c r="AK76" s="208"/>
      <c r="AL76" s="208"/>
      <c r="AM76" s="208" t="n">
        <v>21</v>
      </c>
      <c r="AN76" s="208"/>
      <c r="AO76" s="208"/>
      <c r="AP76" s="208"/>
      <c r="AQ76" s="208"/>
      <c r="AR76" s="208"/>
      <c r="AS76" s="208"/>
      <c r="AT76" s="208"/>
      <c r="AU76" s="208"/>
      <c r="AV76" s="208"/>
      <c r="AW76" s="208"/>
      <c r="AX76" s="208"/>
      <c r="AY76" s="208"/>
      <c r="AZ76" s="208"/>
      <c r="BA76" s="208"/>
      <c r="BB76" s="208"/>
      <c r="BC76" s="208"/>
      <c r="BD76" s="208"/>
      <c r="BE76" s="208"/>
      <c r="BF76" s="208"/>
      <c r="BG76" s="208"/>
      <c r="BH76" s="208"/>
    </row>
    <row r="77" customFormat="false" ht="12.75" hidden="false" customHeight="true" outlineLevel="1" collapsed="false">
      <c r="A77" s="204"/>
      <c r="B77" s="216"/>
      <c r="C77" s="217" t="s">
        <v>393</v>
      </c>
      <c r="D77" s="217"/>
      <c r="E77" s="217"/>
      <c r="F77" s="217"/>
      <c r="G77" s="217"/>
      <c r="H77" s="206"/>
      <c r="I77" s="207"/>
      <c r="J77" s="208"/>
      <c r="K77" s="208"/>
      <c r="L77" s="208"/>
      <c r="M77" s="208"/>
      <c r="N77" s="208"/>
      <c r="O77" s="208"/>
      <c r="P77" s="208"/>
      <c r="Q77" s="208"/>
      <c r="R77" s="208"/>
      <c r="S77" s="208"/>
      <c r="T77" s="208"/>
      <c r="U77" s="208"/>
      <c r="V77" s="208"/>
      <c r="W77" s="208"/>
      <c r="X77" s="208"/>
      <c r="Y77" s="208"/>
      <c r="Z77" s="208"/>
      <c r="AA77" s="208"/>
      <c r="AB77" s="208"/>
      <c r="AC77" s="208"/>
      <c r="AD77" s="208"/>
      <c r="AE77" s="208"/>
      <c r="AF77" s="208"/>
      <c r="AG77" s="208"/>
      <c r="AH77" s="208"/>
      <c r="AI77" s="208"/>
      <c r="AJ77" s="208"/>
      <c r="AK77" s="208"/>
      <c r="AL77" s="208"/>
      <c r="AM77" s="208"/>
      <c r="AN77" s="208"/>
      <c r="AO77" s="208"/>
      <c r="AP77" s="208"/>
      <c r="AQ77" s="208"/>
      <c r="AR77" s="208"/>
      <c r="AS77" s="208"/>
      <c r="AT77" s="208"/>
      <c r="AU77" s="208"/>
      <c r="AV77" s="208"/>
      <c r="AW77" s="208"/>
      <c r="AX77" s="208"/>
      <c r="AY77" s="208"/>
      <c r="AZ77" s="208"/>
      <c r="BA77" s="218" t="str">
        <f aca="false">C77</f>
        <v>na vzdálenost 15 m od hrany výkopu nebo od okraje šachty</v>
      </c>
      <c r="BB77" s="208"/>
      <c r="BC77" s="208"/>
      <c r="BD77" s="208"/>
      <c r="BE77" s="208"/>
      <c r="BF77" s="208"/>
      <c r="BG77" s="208"/>
      <c r="BH77" s="208"/>
    </row>
    <row r="78" customFormat="false" ht="12.75" hidden="false" customHeight="false" outlineLevel="0" collapsed="false">
      <c r="A78" s="196" t="s">
        <v>147</v>
      </c>
      <c r="B78" s="197" t="s">
        <v>107</v>
      </c>
      <c r="C78" s="198" t="s">
        <v>108</v>
      </c>
      <c r="D78" s="199"/>
      <c r="E78" s="200"/>
      <c r="F78" s="220" t="n">
        <f aca="false">SUM(G79:G83)</f>
        <v>0</v>
      </c>
      <c r="G78" s="220"/>
      <c r="H78" s="202"/>
      <c r="I78" s="203"/>
      <c r="AE78" s="0" t="s">
        <v>148</v>
      </c>
    </row>
    <row r="79" customFormat="false" ht="12.75" hidden="false" customHeight="true" outlineLevel="1" collapsed="false">
      <c r="A79" s="204"/>
      <c r="B79" s="205" t="s">
        <v>464</v>
      </c>
      <c r="C79" s="205"/>
      <c r="D79" s="205"/>
      <c r="E79" s="205"/>
      <c r="F79" s="205"/>
      <c r="G79" s="205"/>
      <c r="H79" s="206"/>
      <c r="I79" s="207"/>
      <c r="J79" s="208"/>
      <c r="K79" s="208"/>
      <c r="L79" s="208"/>
      <c r="M79" s="208"/>
      <c r="N79" s="208"/>
      <c r="O79" s="208"/>
      <c r="P79" s="208"/>
      <c r="Q79" s="208"/>
      <c r="R79" s="208"/>
      <c r="S79" s="208"/>
      <c r="T79" s="208"/>
      <c r="U79" s="208"/>
      <c r="V79" s="208"/>
      <c r="W79" s="208"/>
      <c r="X79" s="208"/>
      <c r="Y79" s="208"/>
      <c r="Z79" s="208"/>
      <c r="AA79" s="208"/>
      <c r="AB79" s="208"/>
      <c r="AC79" s="208" t="n">
        <v>0</v>
      </c>
      <c r="AD79" s="208"/>
      <c r="AE79" s="208"/>
      <c r="AF79" s="208"/>
      <c r="AG79" s="208"/>
      <c r="AH79" s="208"/>
      <c r="AI79" s="208"/>
      <c r="AJ79" s="208"/>
      <c r="AK79" s="208"/>
      <c r="AL79" s="208"/>
      <c r="AM79" s="208"/>
      <c r="AN79" s="208"/>
      <c r="AO79" s="208"/>
      <c r="AP79" s="208"/>
      <c r="AQ79" s="208"/>
      <c r="AR79" s="208"/>
      <c r="AS79" s="208"/>
      <c r="AT79" s="208"/>
      <c r="AU79" s="208"/>
      <c r="AV79" s="208"/>
      <c r="AW79" s="208"/>
      <c r="AX79" s="208"/>
      <c r="AY79" s="208"/>
      <c r="AZ79" s="208"/>
      <c r="BA79" s="208"/>
      <c r="BB79" s="208"/>
      <c r="BC79" s="208"/>
      <c r="BD79" s="208"/>
      <c r="BE79" s="208"/>
      <c r="BF79" s="208"/>
      <c r="BG79" s="208"/>
      <c r="BH79" s="208"/>
    </row>
    <row r="80" customFormat="false" ht="12.75" hidden="false" customHeight="false" outlineLevel="1" collapsed="false">
      <c r="A80" s="209" t="n">
        <v>34</v>
      </c>
      <c r="B80" s="210" t="s">
        <v>465</v>
      </c>
      <c r="C80" s="211" t="s">
        <v>466</v>
      </c>
      <c r="D80" s="212" t="s">
        <v>221</v>
      </c>
      <c r="E80" s="213" t="n">
        <v>188.86</v>
      </c>
      <c r="F80" s="214"/>
      <c r="G80" s="215" t="n">
        <f aca="false">ROUND(E80*F80,2)</f>
        <v>0</v>
      </c>
      <c r="H80" s="206" t="s">
        <v>107</v>
      </c>
      <c r="I80" s="207" t="s">
        <v>154</v>
      </c>
      <c r="J80" s="208"/>
      <c r="K80" s="208"/>
      <c r="L80" s="208"/>
      <c r="M80" s="208"/>
      <c r="N80" s="208"/>
      <c r="O80" s="208"/>
      <c r="P80" s="208"/>
      <c r="Q80" s="208"/>
      <c r="R80" s="208"/>
      <c r="S80" s="208"/>
      <c r="T80" s="208"/>
      <c r="U80" s="208"/>
      <c r="V80" s="208"/>
      <c r="W80" s="208"/>
      <c r="X80" s="208"/>
      <c r="Y80" s="208"/>
      <c r="Z80" s="208"/>
      <c r="AA80" s="208"/>
      <c r="AB80" s="208"/>
      <c r="AC80" s="208"/>
      <c r="AD80" s="208"/>
      <c r="AE80" s="208" t="s">
        <v>155</v>
      </c>
      <c r="AF80" s="208"/>
      <c r="AG80" s="208"/>
      <c r="AH80" s="208"/>
      <c r="AI80" s="208"/>
      <c r="AJ80" s="208"/>
      <c r="AK80" s="208"/>
      <c r="AL80" s="208"/>
      <c r="AM80" s="208" t="n">
        <v>21</v>
      </c>
      <c r="AN80" s="208"/>
      <c r="AO80" s="208"/>
      <c r="AP80" s="208"/>
      <c r="AQ80" s="208"/>
      <c r="AR80" s="208"/>
      <c r="AS80" s="208"/>
      <c r="AT80" s="208"/>
      <c r="AU80" s="208"/>
      <c r="AV80" s="208"/>
      <c r="AW80" s="208"/>
      <c r="AX80" s="208"/>
      <c r="AY80" s="208"/>
      <c r="AZ80" s="208"/>
      <c r="BA80" s="208"/>
      <c r="BB80" s="208"/>
      <c r="BC80" s="208"/>
      <c r="BD80" s="208"/>
      <c r="BE80" s="208"/>
      <c r="BF80" s="208"/>
      <c r="BG80" s="208"/>
      <c r="BH80" s="208"/>
    </row>
    <row r="81" customFormat="false" ht="12.75" hidden="false" customHeight="true" outlineLevel="1" collapsed="false">
      <c r="A81" s="204"/>
      <c r="B81" s="216"/>
      <c r="C81" s="217" t="s">
        <v>467</v>
      </c>
      <c r="D81" s="217"/>
      <c r="E81" s="217"/>
      <c r="F81" s="217"/>
      <c r="G81" s="217"/>
      <c r="H81" s="206"/>
      <c r="I81" s="207"/>
      <c r="J81" s="208"/>
      <c r="K81" s="208"/>
      <c r="L81" s="208"/>
      <c r="M81" s="208"/>
      <c r="N81" s="208"/>
      <c r="O81" s="208"/>
      <c r="P81" s="208"/>
      <c r="Q81" s="208"/>
      <c r="R81" s="208"/>
      <c r="S81" s="208"/>
      <c r="T81" s="208"/>
      <c r="U81" s="208"/>
      <c r="V81" s="208"/>
      <c r="W81" s="208"/>
      <c r="X81" s="208"/>
      <c r="Y81" s="208"/>
      <c r="Z81" s="208"/>
      <c r="AA81" s="208"/>
      <c r="AB81" s="208"/>
      <c r="AC81" s="208"/>
      <c r="AD81" s="208"/>
      <c r="AE81" s="208"/>
      <c r="AF81" s="208"/>
      <c r="AG81" s="208"/>
      <c r="AH81" s="208"/>
      <c r="AI81" s="208"/>
      <c r="AJ81" s="208"/>
      <c r="AK81" s="208"/>
      <c r="AL81" s="208"/>
      <c r="AM81" s="208"/>
      <c r="AN81" s="208"/>
      <c r="AO81" s="208"/>
      <c r="AP81" s="208"/>
      <c r="AQ81" s="208"/>
      <c r="AR81" s="208"/>
      <c r="AS81" s="208"/>
      <c r="AT81" s="208"/>
      <c r="AU81" s="208"/>
      <c r="AV81" s="208"/>
      <c r="AW81" s="208"/>
      <c r="AX81" s="208"/>
      <c r="AY81" s="208"/>
      <c r="AZ81" s="208"/>
      <c r="BA81" s="218" t="str">
        <f aca="false">C81</f>
        <v>včetně montáže svorek spojovacích, odbočných, upevňovacích a spojovacího materiálu.</v>
      </c>
      <c r="BB81" s="208"/>
      <c r="BC81" s="208"/>
      <c r="BD81" s="208"/>
      <c r="BE81" s="208"/>
      <c r="BF81" s="208"/>
      <c r="BG81" s="208"/>
      <c r="BH81" s="208"/>
    </row>
    <row r="82" customFormat="false" ht="12.75" hidden="false" customHeight="false" outlineLevel="1" collapsed="false">
      <c r="A82" s="209" t="n">
        <v>35</v>
      </c>
      <c r="B82" s="210" t="s">
        <v>468</v>
      </c>
      <c r="C82" s="211" t="s">
        <v>469</v>
      </c>
      <c r="D82" s="212" t="s">
        <v>221</v>
      </c>
      <c r="E82" s="213" t="n">
        <v>192.63</v>
      </c>
      <c r="F82" s="214"/>
      <c r="G82" s="215" t="n">
        <f aca="false">ROUND(E82*F82,2)</f>
        <v>0</v>
      </c>
      <c r="H82" s="206" t="s">
        <v>331</v>
      </c>
      <c r="I82" s="207" t="s">
        <v>154</v>
      </c>
      <c r="J82" s="208"/>
      <c r="K82" s="208"/>
      <c r="L82" s="208"/>
      <c r="M82" s="208"/>
      <c r="N82" s="208"/>
      <c r="O82" s="208"/>
      <c r="P82" s="208"/>
      <c r="Q82" s="208"/>
      <c r="R82" s="208"/>
      <c r="S82" s="208"/>
      <c r="T82" s="208"/>
      <c r="U82" s="208"/>
      <c r="V82" s="208"/>
      <c r="W82" s="208"/>
      <c r="X82" s="208"/>
      <c r="Y82" s="208"/>
      <c r="Z82" s="208"/>
      <c r="AA82" s="208"/>
      <c r="AB82" s="208"/>
      <c r="AC82" s="208"/>
      <c r="AD82" s="208"/>
      <c r="AE82" s="208" t="s">
        <v>155</v>
      </c>
      <c r="AF82" s="208"/>
      <c r="AG82" s="208"/>
      <c r="AH82" s="208"/>
      <c r="AI82" s="208"/>
      <c r="AJ82" s="208"/>
      <c r="AK82" s="208"/>
      <c r="AL82" s="208"/>
      <c r="AM82" s="208" t="n">
        <v>21</v>
      </c>
      <c r="AN82" s="208"/>
      <c r="AO82" s="208"/>
      <c r="AP82" s="208"/>
      <c r="AQ82" s="208"/>
      <c r="AR82" s="208"/>
      <c r="AS82" s="208"/>
      <c r="AT82" s="208"/>
      <c r="AU82" s="208"/>
      <c r="AV82" s="208"/>
      <c r="AW82" s="208"/>
      <c r="AX82" s="208"/>
      <c r="AY82" s="208"/>
      <c r="AZ82" s="208"/>
      <c r="BA82" s="208"/>
      <c r="BB82" s="208"/>
      <c r="BC82" s="208"/>
      <c r="BD82" s="208"/>
      <c r="BE82" s="208"/>
      <c r="BF82" s="208"/>
      <c r="BG82" s="208"/>
      <c r="BH82" s="208"/>
    </row>
    <row r="83" customFormat="false" ht="13.5" hidden="false" customHeight="false" outlineLevel="1" collapsed="false">
      <c r="A83" s="239" t="n">
        <v>36</v>
      </c>
      <c r="B83" s="240" t="s">
        <v>470</v>
      </c>
      <c r="C83" s="241" t="s">
        <v>471</v>
      </c>
      <c r="D83" s="242" t="s">
        <v>456</v>
      </c>
      <c r="E83" s="243" t="n">
        <v>6</v>
      </c>
      <c r="F83" s="244"/>
      <c r="G83" s="245" t="n">
        <f aca="false">ROUND(E83*F83,2)</f>
        <v>0</v>
      </c>
      <c r="H83" s="224"/>
      <c r="I83" s="225" t="s">
        <v>313</v>
      </c>
      <c r="J83" s="208"/>
      <c r="K83" s="208"/>
      <c r="L83" s="208"/>
      <c r="M83" s="208"/>
      <c r="N83" s="208"/>
      <c r="O83" s="208"/>
      <c r="P83" s="208"/>
      <c r="Q83" s="208"/>
      <c r="R83" s="208"/>
      <c r="S83" s="208"/>
      <c r="T83" s="208"/>
      <c r="U83" s="208"/>
      <c r="V83" s="208"/>
      <c r="W83" s="208"/>
      <c r="X83" s="208"/>
      <c r="Y83" s="208"/>
      <c r="Z83" s="208"/>
      <c r="AA83" s="208"/>
      <c r="AB83" s="208"/>
      <c r="AC83" s="208"/>
      <c r="AD83" s="208"/>
      <c r="AE83" s="208" t="s">
        <v>314</v>
      </c>
      <c r="AF83" s="208" t="n">
        <v>12</v>
      </c>
      <c r="AG83" s="208"/>
      <c r="AH83" s="208"/>
      <c r="AI83" s="208"/>
      <c r="AJ83" s="208"/>
      <c r="AK83" s="208"/>
      <c r="AL83" s="208"/>
      <c r="AM83" s="208" t="n">
        <v>21</v>
      </c>
      <c r="AN83" s="208"/>
      <c r="AO83" s="208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208"/>
      <c r="BB83" s="208"/>
      <c r="BC83" s="208"/>
      <c r="BD83" s="208"/>
      <c r="BE83" s="208"/>
      <c r="BF83" s="208"/>
      <c r="BG83" s="208"/>
      <c r="BH83" s="208"/>
    </row>
    <row r="84" customFormat="false" ht="12.75" hidden="true" customHeight="false" outlineLevel="0" collapsed="false">
      <c r="A84" s="108"/>
      <c r="B84" s="120"/>
      <c r="C84" s="226"/>
      <c r="D84" s="227"/>
      <c r="E84" s="228"/>
      <c r="F84" s="228"/>
      <c r="G84" s="228"/>
      <c r="H84" s="228"/>
      <c r="I84" s="229"/>
    </row>
    <row r="85" customFormat="false" ht="12.75" hidden="true" customHeight="false" outlineLevel="0" collapsed="false">
      <c r="A85" s="230"/>
      <c r="B85" s="231" t="s">
        <v>215</v>
      </c>
      <c r="C85" s="232"/>
      <c r="D85" s="233"/>
      <c r="E85" s="230"/>
      <c r="F85" s="230"/>
      <c r="G85" s="234" t="n">
        <f aca="false">F8+F53+F58+F73+F78</f>
        <v>0</v>
      </c>
      <c r="H85" s="34"/>
      <c r="I85" s="34"/>
      <c r="AN85" s="0" t="n">
        <v>15</v>
      </c>
      <c r="AO85" s="0" t="n">
        <v>21</v>
      </c>
    </row>
    <row r="86" customFormat="false" ht="12.75" hidden="false" customHeight="false" outlineLevel="0" collapsed="false">
      <c r="A86" s="34"/>
      <c r="B86" s="235"/>
      <c r="C86" s="235"/>
      <c r="D86" s="236"/>
      <c r="E86" s="34"/>
      <c r="F86" s="34"/>
      <c r="G86" s="34"/>
      <c r="H86" s="34"/>
      <c r="I86" s="34"/>
      <c r="AN86" s="0" t="n">
        <f aca="false">SUMIF(AM8:AM85,AN85,G8:G85)</f>
        <v>0</v>
      </c>
      <c r="AO86" s="0" t="n">
        <f aca="false">SUMIF(AM8:AM85,AO85,G8:G85)</f>
        <v>0</v>
      </c>
    </row>
  </sheetData>
  <sheetProtection sheet="true" password="c49b"/>
  <mergeCells count="42">
    <mergeCell ref="A1:G1"/>
    <mergeCell ref="C7:G7"/>
    <mergeCell ref="F8:G8"/>
    <mergeCell ref="B9:G9"/>
    <mergeCell ref="B12:G12"/>
    <mergeCell ref="B13:G13"/>
    <mergeCell ref="B18:G18"/>
    <mergeCell ref="B19:G19"/>
    <mergeCell ref="B21:G21"/>
    <mergeCell ref="B22:G22"/>
    <mergeCell ref="B24:G24"/>
    <mergeCell ref="B25:G25"/>
    <mergeCell ref="B27:G27"/>
    <mergeCell ref="B28:G28"/>
    <mergeCell ref="B30:G30"/>
    <mergeCell ref="B31:G31"/>
    <mergeCell ref="B34:G34"/>
    <mergeCell ref="B35:G35"/>
    <mergeCell ref="B38:G38"/>
    <mergeCell ref="B39:G39"/>
    <mergeCell ref="B41:G41"/>
    <mergeCell ref="B42:G42"/>
    <mergeCell ref="B44:G44"/>
    <mergeCell ref="B45:G45"/>
    <mergeCell ref="C47:G47"/>
    <mergeCell ref="F53:G53"/>
    <mergeCell ref="B54:G54"/>
    <mergeCell ref="B55:G55"/>
    <mergeCell ref="F58:G58"/>
    <mergeCell ref="B59:G59"/>
    <mergeCell ref="B60:G60"/>
    <mergeCell ref="B62:G62"/>
    <mergeCell ref="B63:G63"/>
    <mergeCell ref="B65:G65"/>
    <mergeCell ref="B66:G66"/>
    <mergeCell ref="F73:G73"/>
    <mergeCell ref="B74:G74"/>
    <mergeCell ref="B75:G75"/>
    <mergeCell ref="C77:G77"/>
    <mergeCell ref="F78:G78"/>
    <mergeCell ref="B79:G79"/>
    <mergeCell ref="C81:G81"/>
  </mergeCells>
  <printOptions headings="false" gridLines="false" gridLinesSet="true" horizontalCentered="false" verticalCentered="false"/>
  <pageMargins left="0.590277777777778" right="0.39375" top="0.7875" bottom="0.78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C52"/>
  <sheetViews>
    <sheetView windowProtection="fals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/>
  <cols>
    <col collapsed="false" hidden="false" max="1" min="1" style="0" width="10.3928571428571"/>
    <col collapsed="false" hidden="false" max="3" min="2" style="0" width="8.50510204081633"/>
    <col collapsed="false" hidden="false" max="4" min="4" style="0" width="10.6632653061225"/>
    <col collapsed="false" hidden="false" max="5" min="5" style="0" width="13.5"/>
    <col collapsed="false" hidden="false" max="6" min="6" style="0" width="10.1224489795918"/>
    <col collapsed="false" hidden="false" max="7" min="7" style="0" width="6.47959183673469"/>
    <col collapsed="false" hidden="false" max="8" min="8" style="0" width="18.4948979591837"/>
    <col collapsed="false" hidden="false" max="14" min="9" style="0" width="8.50510204081633"/>
    <col collapsed="false" hidden="true" max="16" min="15" style="0" width="0"/>
    <col collapsed="false" hidden="false" max="54" min="17" style="0" width="8.50510204081633"/>
    <col collapsed="false" hidden="false" max="55" min="55" style="0" width="46.7091836734694"/>
    <col collapsed="false" hidden="false" max="1025" min="56" style="0" width="8.50510204081633"/>
  </cols>
  <sheetData>
    <row r="1" customFormat="false" ht="13.5" hidden="false" customHeight="true" outlineLevel="0" collapsed="false">
      <c r="A1" s="94" t="s">
        <v>14</v>
      </c>
      <c r="B1" s="95" t="str">
        <f aca="false">Stavba!CisloStavby</f>
        <v>20131401_2017</v>
      </c>
      <c r="C1" s="96" t="str">
        <f aca="false">Stavba!NazevStavby</f>
        <v>REKONSTRUKCE MK A IS - STAVBA 1</v>
      </c>
      <c r="D1" s="96"/>
      <c r="E1" s="96"/>
      <c r="F1" s="96"/>
      <c r="G1" s="97"/>
      <c r="H1" s="98"/>
    </row>
    <row r="2" customFormat="false" ht="13.5" hidden="false" customHeight="true" outlineLevel="0" collapsed="false">
      <c r="A2" s="99" t="s">
        <v>116</v>
      </c>
      <c r="B2" s="137" t="s">
        <v>49</v>
      </c>
      <c r="C2" s="137" t="s">
        <v>50</v>
      </c>
      <c r="D2" s="137"/>
      <c r="E2" s="137"/>
      <c r="F2" s="137"/>
      <c r="G2" s="101" t="s">
        <v>117</v>
      </c>
      <c r="H2" s="237" t="s">
        <v>46</v>
      </c>
      <c r="O2" s="23" t="s">
        <v>216</v>
      </c>
    </row>
    <row r="3" customFormat="false" ht="13.5" hidden="false" customHeight="true" outlineLevel="0" collapsed="false">
      <c r="H3" s="93"/>
    </row>
    <row r="4" customFormat="false" ht="18" hidden="false" customHeight="true" outlineLevel="0" collapsed="false">
      <c r="A4" s="103" t="s">
        <v>118</v>
      </c>
      <c r="B4" s="103"/>
      <c r="C4" s="103"/>
      <c r="D4" s="103"/>
      <c r="E4" s="103"/>
      <c r="F4" s="103"/>
      <c r="G4" s="103"/>
      <c r="H4" s="103"/>
    </row>
    <row r="5" customFormat="false" ht="12.75" hidden="false" customHeight="true" outlineLevel="0" collapsed="false">
      <c r="H5" s="93"/>
    </row>
    <row r="6" customFormat="false" ht="15.75" hidden="false" customHeight="true" outlineLevel="0" collapsed="false">
      <c r="A6" s="104" t="s">
        <v>119</v>
      </c>
      <c r="B6" s="105" t="str">
        <f aca="false">B2</f>
        <v>SO-103</v>
      </c>
      <c r="H6" s="93"/>
    </row>
    <row r="7" customFormat="false" ht="15.75" hidden="false" customHeight="true" outlineLevel="0" collapsed="false">
      <c r="B7" s="106" t="str">
        <f aca="false">C2</f>
        <v>VÝTLAK Z ČS</v>
      </c>
      <c r="C7" s="106"/>
      <c r="D7" s="106"/>
      <c r="E7" s="106"/>
      <c r="F7" s="106"/>
      <c r="G7" s="106"/>
      <c r="H7" s="93"/>
    </row>
    <row r="8" customFormat="false" ht="12.75" hidden="false" customHeight="true" outlineLevel="0" collapsed="false">
      <c r="H8" s="93"/>
    </row>
    <row r="9" customFormat="false" ht="12.75" hidden="false" customHeight="true" outlineLevel="0" collapsed="false">
      <c r="A9" s="104" t="s">
        <v>120</v>
      </c>
      <c r="B9" s="238" t="s">
        <v>217</v>
      </c>
      <c r="C9" s="238" t="s">
        <v>218</v>
      </c>
      <c r="D9" s="104"/>
      <c r="E9" s="104"/>
      <c r="F9" s="104"/>
      <c r="G9" s="104"/>
      <c r="H9" s="107"/>
      <c r="I9" s="104"/>
      <c r="J9" s="104"/>
    </row>
    <row r="10" customFormat="false" ht="12.75" hidden="false" customHeight="true" outlineLevel="0" collapsed="false">
      <c r="A10" s="104"/>
      <c r="B10" s="104"/>
      <c r="C10" s="104"/>
      <c r="D10" s="104"/>
      <c r="E10" s="104"/>
      <c r="F10" s="104"/>
      <c r="G10" s="104"/>
      <c r="H10" s="107"/>
      <c r="I10" s="104"/>
      <c r="J10" s="104"/>
    </row>
    <row r="11" customFormat="false" ht="12.75" hidden="false" customHeight="true" outlineLevel="0" collapsed="false">
      <c r="A11" s="104"/>
      <c r="B11" s="238" t="s">
        <v>219</v>
      </c>
      <c r="C11" s="238" t="s">
        <v>220</v>
      </c>
      <c r="D11" s="104"/>
      <c r="E11" s="104"/>
      <c r="F11" s="104"/>
      <c r="G11" s="104"/>
      <c r="H11" s="107"/>
      <c r="I11" s="104"/>
      <c r="J11" s="104"/>
    </row>
    <row r="12" customFormat="false" ht="12.75" hidden="false" customHeight="true" outlineLevel="0" collapsed="false">
      <c r="A12" s="104"/>
      <c r="B12" s="104"/>
      <c r="C12" s="104"/>
      <c r="D12" s="104"/>
      <c r="E12" s="104"/>
      <c r="F12" s="104"/>
      <c r="G12" s="104"/>
      <c r="H12" s="107"/>
      <c r="I12" s="104"/>
      <c r="J12" s="104"/>
    </row>
    <row r="13" customFormat="false" ht="12.75" hidden="false" customHeight="true" outlineLevel="0" collapsed="false">
      <c r="A13" s="104"/>
      <c r="B13" s="238" t="s">
        <v>46</v>
      </c>
      <c r="C13" s="104"/>
      <c r="D13" s="104"/>
      <c r="E13" s="104"/>
      <c r="F13" s="104"/>
      <c r="G13" s="104"/>
      <c r="H13" s="107"/>
      <c r="I13" s="104"/>
      <c r="J13" s="104"/>
    </row>
    <row r="14" customFormat="false" ht="12.75" hidden="false" customHeight="true" outlineLevel="0" collapsed="false">
      <c r="A14" s="104"/>
      <c r="B14" s="104"/>
      <c r="C14" s="104"/>
      <c r="D14" s="104"/>
      <c r="E14" s="104"/>
      <c r="F14" s="104"/>
      <c r="G14" s="104"/>
      <c r="H14" s="107"/>
      <c r="I14" s="104"/>
      <c r="J14" s="104"/>
    </row>
    <row r="15" customFormat="false" ht="12.75" hidden="false" customHeight="true" outlineLevel="0" collapsed="false">
      <c r="A15" s="104" t="s">
        <v>133</v>
      </c>
      <c r="B15" s="104"/>
      <c r="C15" s="238" t="s">
        <v>221</v>
      </c>
      <c r="D15" s="104"/>
      <c r="E15" s="104"/>
      <c r="F15" s="104"/>
      <c r="G15" s="104"/>
      <c r="H15" s="107"/>
      <c r="I15" s="104"/>
      <c r="J15" s="104"/>
    </row>
    <row r="16" customFormat="false" ht="12.75" hidden="false" customHeight="true" outlineLevel="0" collapsed="false">
      <c r="A16" s="104"/>
      <c r="B16" s="104"/>
      <c r="C16" s="104"/>
      <c r="D16" s="104"/>
      <c r="E16" s="104"/>
      <c r="F16" s="104"/>
      <c r="G16" s="104"/>
      <c r="H16" s="107"/>
      <c r="I16" s="104"/>
      <c r="J16" s="104"/>
    </row>
    <row r="17" customFormat="false" ht="12.75" hidden="false" customHeight="true" outlineLevel="0" collapsed="false">
      <c r="A17" s="138" t="s">
        <v>134</v>
      </c>
      <c r="B17" s="139"/>
      <c r="C17" s="139"/>
      <c r="D17" s="139"/>
      <c r="E17" s="139"/>
      <c r="F17" s="139"/>
      <c r="G17" s="139"/>
      <c r="H17" s="140"/>
      <c r="I17" s="104"/>
      <c r="J17" s="104"/>
    </row>
    <row r="18" customFormat="false" ht="12.75" hidden="false" customHeight="true" outlineLevel="0" collapsed="false">
      <c r="A18" s="141" t="s">
        <v>135</v>
      </c>
      <c r="B18" s="142"/>
      <c r="C18" s="143"/>
      <c r="D18" s="143"/>
      <c r="E18" s="143"/>
      <c r="F18" s="143"/>
      <c r="G18" s="144"/>
      <c r="H18" s="145" t="s">
        <v>136</v>
      </c>
      <c r="I18" s="104"/>
      <c r="J18" s="104"/>
    </row>
    <row r="19" customFormat="false" ht="12.75" hidden="false" customHeight="true" outlineLevel="0" collapsed="false">
      <c r="A19" s="146" t="s">
        <v>472</v>
      </c>
      <c r="B19" s="147" t="s">
        <v>473</v>
      </c>
      <c r="C19" s="148"/>
      <c r="D19" s="148"/>
      <c r="E19" s="148"/>
      <c r="F19" s="148"/>
      <c r="G19" s="149"/>
      <c r="H19" s="150" t="n">
        <f aca="false">'SO-103 103.01 Pol'!G98</f>
        <v>0</v>
      </c>
      <c r="I19" s="104"/>
      <c r="J19" s="104"/>
      <c r="O19" s="0" t="n">
        <f aca="false">'SO-103 103.01 Pol'!AN99</f>
        <v>0</v>
      </c>
      <c r="P19" s="0" t="n">
        <f aca="false">'SO-103 103.01 Pol'!AO99</f>
        <v>0</v>
      </c>
    </row>
    <row r="20" customFormat="false" ht="12.75" hidden="false" customHeight="true" outlineLevel="0" collapsed="false">
      <c r="A20" s="146" t="s">
        <v>474</v>
      </c>
      <c r="B20" s="147" t="s">
        <v>475</v>
      </c>
      <c r="C20" s="148"/>
      <c r="D20" s="148"/>
      <c r="E20" s="148"/>
      <c r="F20" s="148"/>
      <c r="G20" s="149"/>
      <c r="H20" s="150" t="n">
        <f aca="false">'SO-103 103.02 Pol'!G122</f>
        <v>0</v>
      </c>
      <c r="I20" s="104"/>
      <c r="J20" s="104"/>
      <c r="O20" s="0" t="n">
        <f aca="false">'SO-103 103.02 Pol'!AN123</f>
        <v>0</v>
      </c>
      <c r="P20" s="0" t="n">
        <f aca="false">'SO-103 103.02 Pol'!AO123</f>
        <v>0</v>
      </c>
    </row>
    <row r="21" customFormat="false" ht="12.75" hidden="false" customHeight="true" outlineLevel="0" collapsed="false">
      <c r="A21" s="146" t="s">
        <v>476</v>
      </c>
      <c r="B21" s="147" t="s">
        <v>477</v>
      </c>
      <c r="C21" s="148"/>
      <c r="D21" s="148"/>
      <c r="E21" s="148"/>
      <c r="F21" s="148"/>
      <c r="G21" s="149"/>
      <c r="H21" s="150" t="n">
        <f aca="false">'SO-103 103.03 Pol'!G109</f>
        <v>0</v>
      </c>
      <c r="I21" s="104"/>
      <c r="J21" s="104"/>
      <c r="O21" s="0" t="n">
        <f aca="false">'SO-103 103.03 Pol'!AN110</f>
        <v>0</v>
      </c>
      <c r="P21" s="0" t="n">
        <f aca="false">'SO-103 103.03 Pol'!AO110</f>
        <v>0</v>
      </c>
    </row>
    <row r="22" customFormat="false" ht="12.75" hidden="false" customHeight="true" outlineLevel="0" collapsed="false">
      <c r="A22" s="151"/>
      <c r="B22" s="152" t="s">
        <v>137</v>
      </c>
      <c r="C22" s="153"/>
      <c r="D22" s="154" t="str">
        <f aca="false">B2</f>
        <v>SO-103</v>
      </c>
      <c r="E22" s="153"/>
      <c r="F22" s="153"/>
      <c r="G22" s="155"/>
      <c r="H22" s="156" t="n">
        <f aca="false">SUM(H19:H21)</f>
        <v>0</v>
      </c>
      <c r="I22" s="104"/>
      <c r="J22" s="104"/>
    </row>
    <row r="23" customFormat="false" ht="12.75" hidden="false" customHeight="true" outlineLevel="0" collapsed="false">
      <c r="A23" s="104"/>
      <c r="B23" s="104"/>
      <c r="C23" s="104"/>
      <c r="D23" s="104"/>
      <c r="E23" s="104"/>
      <c r="F23" s="104"/>
      <c r="G23" s="104"/>
      <c r="H23" s="107"/>
      <c r="I23" s="104"/>
      <c r="J23" s="104"/>
    </row>
    <row r="24" customFormat="false" ht="13.5" hidden="false" customHeight="true" outlineLevel="0" collapsed="false">
      <c r="A24" s="138" t="s">
        <v>138</v>
      </c>
      <c r="B24" s="139"/>
      <c r="C24" s="139"/>
      <c r="D24" s="157" t="s">
        <v>472</v>
      </c>
      <c r="E24" s="158" t="s">
        <v>473</v>
      </c>
      <c r="F24" s="158"/>
      <c r="G24" s="158"/>
      <c r="H24" s="158"/>
      <c r="I24" s="104"/>
      <c r="J24" s="104"/>
      <c r="BC24" s="159" t="str">
        <f aca="false">E24</f>
        <v>Výtlak V1</v>
      </c>
    </row>
    <row r="25" customFormat="false" ht="12.75" hidden="false" customHeight="true" outlineLevel="0" collapsed="false">
      <c r="A25" s="141" t="s">
        <v>139</v>
      </c>
      <c r="B25" s="142"/>
      <c r="C25" s="143"/>
      <c r="D25" s="143"/>
      <c r="E25" s="143"/>
      <c r="F25" s="143"/>
      <c r="G25" s="144"/>
      <c r="H25" s="145" t="s">
        <v>136</v>
      </c>
      <c r="I25" s="104"/>
      <c r="J25" s="104"/>
    </row>
    <row r="26" customFormat="false" ht="12.75" hidden="false" customHeight="true" outlineLevel="0" collapsed="false">
      <c r="A26" s="146" t="s">
        <v>75</v>
      </c>
      <c r="B26" s="147" t="s">
        <v>76</v>
      </c>
      <c r="C26" s="148"/>
      <c r="D26" s="148"/>
      <c r="E26" s="148"/>
      <c r="F26" s="148"/>
      <c r="G26" s="149"/>
      <c r="H26" s="160" t="n">
        <f aca="false">'SO-103 103.01 Pol'!F8</f>
        <v>0</v>
      </c>
      <c r="I26" s="104"/>
      <c r="J26" s="104"/>
    </row>
    <row r="27" customFormat="false" ht="12.75" hidden="false" customHeight="true" outlineLevel="0" collapsed="false">
      <c r="A27" s="146" t="s">
        <v>81</v>
      </c>
      <c r="B27" s="147" t="s">
        <v>82</v>
      </c>
      <c r="C27" s="148"/>
      <c r="D27" s="148"/>
      <c r="E27" s="148"/>
      <c r="F27" s="148"/>
      <c r="G27" s="149"/>
      <c r="H27" s="160" t="n">
        <f aca="false">'SO-103 103.01 Pol'!F61</f>
        <v>0</v>
      </c>
      <c r="I27" s="104"/>
      <c r="J27" s="104"/>
    </row>
    <row r="28" customFormat="false" ht="12.75" hidden="false" customHeight="true" outlineLevel="0" collapsed="false">
      <c r="A28" s="146" t="s">
        <v>85</v>
      </c>
      <c r="B28" s="147" t="s">
        <v>86</v>
      </c>
      <c r="C28" s="148"/>
      <c r="D28" s="148"/>
      <c r="E28" s="148"/>
      <c r="F28" s="148"/>
      <c r="G28" s="149"/>
      <c r="H28" s="160" t="n">
        <f aca="false">'SO-103 103.01 Pol'!F66</f>
        <v>0</v>
      </c>
      <c r="I28" s="104"/>
      <c r="J28" s="104"/>
    </row>
    <row r="29" customFormat="false" ht="12.75" hidden="false" customHeight="true" outlineLevel="0" collapsed="false">
      <c r="A29" s="146" t="s">
        <v>95</v>
      </c>
      <c r="B29" s="147" t="s">
        <v>96</v>
      </c>
      <c r="C29" s="148"/>
      <c r="D29" s="148"/>
      <c r="E29" s="148"/>
      <c r="F29" s="148"/>
      <c r="G29" s="149"/>
      <c r="H29" s="160" t="n">
        <f aca="false">'SO-103 103.01 Pol'!F82</f>
        <v>0</v>
      </c>
      <c r="I29" s="104"/>
      <c r="J29" s="104"/>
    </row>
    <row r="30" customFormat="false" ht="12.75" hidden="false" customHeight="true" outlineLevel="0" collapsed="false">
      <c r="A30" s="146" t="s">
        <v>107</v>
      </c>
      <c r="B30" s="147" t="s">
        <v>108</v>
      </c>
      <c r="C30" s="148"/>
      <c r="D30" s="148"/>
      <c r="E30" s="148"/>
      <c r="F30" s="148"/>
      <c r="G30" s="149"/>
      <c r="H30" s="160" t="n">
        <f aca="false">'SO-103 103.01 Pol'!F87</f>
        <v>0</v>
      </c>
      <c r="I30" s="104"/>
      <c r="J30" s="104"/>
    </row>
    <row r="31" customFormat="false" ht="12.75" hidden="false" customHeight="true" outlineLevel="0" collapsed="false">
      <c r="A31" s="146" t="s">
        <v>109</v>
      </c>
      <c r="B31" s="147" t="s">
        <v>110</v>
      </c>
      <c r="C31" s="148"/>
      <c r="D31" s="148"/>
      <c r="E31" s="148"/>
      <c r="F31" s="148"/>
      <c r="G31" s="149"/>
      <c r="H31" s="160" t="n">
        <f aca="false">'SO-103 103.01 Pol'!F93</f>
        <v>0</v>
      </c>
      <c r="I31" s="104"/>
      <c r="J31" s="104"/>
    </row>
    <row r="32" customFormat="false" ht="12.75" hidden="false" customHeight="true" outlineLevel="0" collapsed="false">
      <c r="A32" s="151"/>
      <c r="B32" s="152" t="s">
        <v>140</v>
      </c>
      <c r="C32" s="153"/>
      <c r="D32" s="154" t="str">
        <f aca="false">D24</f>
        <v>103.01</v>
      </c>
      <c r="E32" s="153"/>
      <c r="F32" s="153"/>
      <c r="G32" s="155"/>
      <c r="H32" s="161" t="n">
        <f aca="false">SUM(H26:H31)</f>
        <v>0</v>
      </c>
      <c r="I32" s="104"/>
      <c r="J32" s="104"/>
    </row>
    <row r="33" customFormat="false" ht="12.75" hidden="false" customHeight="true" outlineLevel="0" collapsed="false">
      <c r="A33" s="104"/>
      <c r="B33" s="104"/>
      <c r="C33" s="104"/>
      <c r="D33" s="104"/>
      <c r="E33" s="104"/>
      <c r="F33" s="104"/>
      <c r="G33" s="104"/>
      <c r="H33" s="107"/>
      <c r="I33" s="104"/>
      <c r="J33" s="104"/>
    </row>
    <row r="34" customFormat="false" ht="13.5" hidden="false" customHeight="true" outlineLevel="0" collapsed="false">
      <c r="A34" s="138" t="s">
        <v>138</v>
      </c>
      <c r="B34" s="139"/>
      <c r="C34" s="139"/>
      <c r="D34" s="157" t="s">
        <v>474</v>
      </c>
      <c r="E34" s="158" t="s">
        <v>475</v>
      </c>
      <c r="F34" s="158"/>
      <c r="G34" s="158"/>
      <c r="H34" s="158"/>
      <c r="I34" s="104"/>
      <c r="J34" s="104"/>
      <c r="BC34" s="159" t="str">
        <f aca="false">E34</f>
        <v>Čistící a uskladňovací šachtice</v>
      </c>
    </row>
    <row r="35" customFormat="false" ht="12.75" hidden="false" customHeight="true" outlineLevel="0" collapsed="false">
      <c r="A35" s="141" t="s">
        <v>139</v>
      </c>
      <c r="B35" s="142"/>
      <c r="C35" s="143"/>
      <c r="D35" s="143"/>
      <c r="E35" s="143"/>
      <c r="F35" s="143"/>
      <c r="G35" s="144"/>
      <c r="H35" s="145" t="s">
        <v>136</v>
      </c>
      <c r="I35" s="104"/>
      <c r="J35" s="104"/>
    </row>
    <row r="36" customFormat="false" ht="12.75" hidden="false" customHeight="true" outlineLevel="0" collapsed="false">
      <c r="A36" s="146" t="s">
        <v>75</v>
      </c>
      <c r="B36" s="147" t="s">
        <v>76</v>
      </c>
      <c r="C36" s="148"/>
      <c r="D36" s="148"/>
      <c r="E36" s="148"/>
      <c r="F36" s="148"/>
      <c r="G36" s="149"/>
      <c r="H36" s="160" t="n">
        <f aca="false">'SO-103 103.02 Pol'!F8</f>
        <v>0</v>
      </c>
      <c r="I36" s="104"/>
      <c r="J36" s="104"/>
    </row>
    <row r="37" customFormat="false" ht="12.75" hidden="false" customHeight="true" outlineLevel="0" collapsed="false">
      <c r="A37" s="146" t="s">
        <v>77</v>
      </c>
      <c r="B37" s="147" t="s">
        <v>78</v>
      </c>
      <c r="C37" s="148"/>
      <c r="D37" s="148"/>
      <c r="E37" s="148"/>
      <c r="F37" s="148"/>
      <c r="G37" s="149"/>
      <c r="H37" s="160" t="n">
        <f aca="false">'SO-103 103.02 Pol'!F41</f>
        <v>0</v>
      </c>
      <c r="I37" s="104"/>
      <c r="J37" s="104"/>
    </row>
    <row r="38" customFormat="false" ht="12.75" hidden="false" customHeight="true" outlineLevel="0" collapsed="false">
      <c r="A38" s="146" t="s">
        <v>79</v>
      </c>
      <c r="B38" s="147" t="s">
        <v>80</v>
      </c>
      <c r="C38" s="148"/>
      <c r="D38" s="148"/>
      <c r="E38" s="148"/>
      <c r="F38" s="148"/>
      <c r="G38" s="149"/>
      <c r="H38" s="160" t="n">
        <f aca="false">'SO-103 103.02 Pol'!F63</f>
        <v>0</v>
      </c>
      <c r="I38" s="104"/>
      <c r="J38" s="104"/>
    </row>
    <row r="39" customFormat="false" ht="12.75" hidden="false" customHeight="true" outlineLevel="0" collapsed="false">
      <c r="A39" s="146" t="s">
        <v>81</v>
      </c>
      <c r="B39" s="147" t="s">
        <v>82</v>
      </c>
      <c r="C39" s="148"/>
      <c r="D39" s="148"/>
      <c r="E39" s="148"/>
      <c r="F39" s="148"/>
      <c r="G39" s="149"/>
      <c r="H39" s="160" t="n">
        <f aca="false">'SO-103 103.02 Pol'!F73</f>
        <v>0</v>
      </c>
      <c r="I39" s="104"/>
      <c r="J39" s="104"/>
    </row>
    <row r="40" customFormat="false" ht="12.75" hidden="false" customHeight="true" outlineLevel="0" collapsed="false">
      <c r="A40" s="146" t="s">
        <v>85</v>
      </c>
      <c r="B40" s="147" t="s">
        <v>86</v>
      </c>
      <c r="C40" s="148"/>
      <c r="D40" s="148"/>
      <c r="E40" s="148"/>
      <c r="F40" s="148"/>
      <c r="G40" s="149"/>
      <c r="H40" s="160" t="n">
        <f aca="false">'SO-103 103.02 Pol'!F78</f>
        <v>0</v>
      </c>
      <c r="I40" s="104"/>
      <c r="J40" s="104"/>
    </row>
    <row r="41" customFormat="false" ht="12.75" hidden="false" customHeight="true" outlineLevel="0" collapsed="false">
      <c r="A41" s="146" t="s">
        <v>95</v>
      </c>
      <c r="B41" s="147" t="s">
        <v>96</v>
      </c>
      <c r="C41" s="148"/>
      <c r="D41" s="148"/>
      <c r="E41" s="148"/>
      <c r="F41" s="148"/>
      <c r="G41" s="149"/>
      <c r="H41" s="160" t="n">
        <f aca="false">'SO-103 103.02 Pol'!F116</f>
        <v>0</v>
      </c>
      <c r="I41" s="104"/>
      <c r="J41" s="104"/>
    </row>
    <row r="42" customFormat="false" ht="12.75" hidden="false" customHeight="true" outlineLevel="0" collapsed="false">
      <c r="A42" s="151"/>
      <c r="B42" s="152" t="s">
        <v>140</v>
      </c>
      <c r="C42" s="153"/>
      <c r="D42" s="154" t="str">
        <f aca="false">D34</f>
        <v>103.02</v>
      </c>
      <c r="E42" s="153"/>
      <c r="F42" s="153"/>
      <c r="G42" s="155"/>
      <c r="H42" s="161" t="n">
        <f aca="false">SUM(H36:H41)</f>
        <v>0</v>
      </c>
      <c r="I42" s="104"/>
      <c r="J42" s="104"/>
    </row>
    <row r="43" customFormat="false" ht="12.75" hidden="false" customHeight="true" outlineLevel="0" collapsed="false">
      <c r="A43" s="104"/>
      <c r="B43" s="104"/>
      <c r="C43" s="104"/>
      <c r="D43" s="104"/>
      <c r="E43" s="104"/>
      <c r="F43" s="104"/>
      <c r="G43" s="104"/>
      <c r="H43" s="107"/>
      <c r="I43" s="104"/>
      <c r="J43" s="104"/>
    </row>
    <row r="44" customFormat="false" ht="13.5" hidden="false" customHeight="true" outlineLevel="0" collapsed="false">
      <c r="A44" s="138" t="s">
        <v>138</v>
      </c>
      <c r="B44" s="139"/>
      <c r="C44" s="139"/>
      <c r="D44" s="157" t="s">
        <v>476</v>
      </c>
      <c r="E44" s="158" t="s">
        <v>477</v>
      </c>
      <c r="F44" s="158"/>
      <c r="G44" s="158"/>
      <c r="H44" s="158"/>
      <c r="I44" s="104"/>
      <c r="J44" s="104"/>
      <c r="BC44" s="159" t="str">
        <f aca="false">E44</f>
        <v>Armaturní šachtice na V1</v>
      </c>
    </row>
    <row r="45" customFormat="false" ht="12.75" hidden="false" customHeight="true" outlineLevel="0" collapsed="false">
      <c r="A45" s="141" t="s">
        <v>139</v>
      </c>
      <c r="B45" s="142"/>
      <c r="C45" s="143"/>
      <c r="D45" s="143"/>
      <c r="E45" s="143"/>
      <c r="F45" s="143"/>
      <c r="G45" s="144"/>
      <c r="H45" s="145" t="s">
        <v>136</v>
      </c>
      <c r="I45" s="104"/>
      <c r="J45" s="104"/>
    </row>
    <row r="46" customFormat="false" ht="12.75" hidden="false" customHeight="true" outlineLevel="0" collapsed="false">
      <c r="A46" s="146" t="s">
        <v>75</v>
      </c>
      <c r="B46" s="147" t="s">
        <v>76</v>
      </c>
      <c r="C46" s="148"/>
      <c r="D46" s="148"/>
      <c r="E46" s="148"/>
      <c r="F46" s="148"/>
      <c r="G46" s="149"/>
      <c r="H46" s="160" t="n">
        <f aca="false">'SO-103 103.03 Pol'!F8</f>
        <v>0</v>
      </c>
      <c r="I46" s="104"/>
      <c r="J46" s="104"/>
    </row>
    <row r="47" customFormat="false" ht="12.75" hidden="false" customHeight="true" outlineLevel="0" collapsed="false">
      <c r="A47" s="146" t="s">
        <v>77</v>
      </c>
      <c r="B47" s="147" t="s">
        <v>78</v>
      </c>
      <c r="C47" s="148"/>
      <c r="D47" s="148"/>
      <c r="E47" s="148"/>
      <c r="F47" s="148"/>
      <c r="G47" s="149"/>
      <c r="H47" s="160" t="n">
        <f aca="false">'SO-103 103.03 Pol'!F42</f>
        <v>0</v>
      </c>
      <c r="I47" s="104"/>
      <c r="J47" s="104"/>
    </row>
    <row r="48" customFormat="false" ht="12.75" hidden="false" customHeight="true" outlineLevel="0" collapsed="false">
      <c r="A48" s="146" t="s">
        <v>79</v>
      </c>
      <c r="B48" s="147" t="s">
        <v>80</v>
      </c>
      <c r="C48" s="148"/>
      <c r="D48" s="148"/>
      <c r="E48" s="148"/>
      <c r="F48" s="148"/>
      <c r="G48" s="149"/>
      <c r="H48" s="160" t="n">
        <f aca="false">'SO-103 103.03 Pol'!F67</f>
        <v>0</v>
      </c>
      <c r="I48" s="104"/>
      <c r="J48" s="104"/>
    </row>
    <row r="49" customFormat="false" ht="12.75" hidden="false" customHeight="true" outlineLevel="0" collapsed="false">
      <c r="A49" s="146" t="s">
        <v>81</v>
      </c>
      <c r="B49" s="147" t="s">
        <v>82</v>
      </c>
      <c r="C49" s="148"/>
      <c r="D49" s="148"/>
      <c r="E49" s="148"/>
      <c r="F49" s="148"/>
      <c r="G49" s="149"/>
      <c r="H49" s="160" t="n">
        <f aca="false">'SO-103 103.03 Pol'!F78</f>
        <v>0</v>
      </c>
      <c r="I49" s="104"/>
      <c r="J49" s="104"/>
    </row>
    <row r="50" customFormat="false" ht="12.75" hidden="false" customHeight="true" outlineLevel="0" collapsed="false">
      <c r="A50" s="146" t="s">
        <v>85</v>
      </c>
      <c r="B50" s="147" t="s">
        <v>86</v>
      </c>
      <c r="C50" s="148"/>
      <c r="D50" s="148"/>
      <c r="E50" s="148"/>
      <c r="F50" s="148"/>
      <c r="G50" s="149"/>
      <c r="H50" s="160" t="n">
        <f aca="false">'SO-103 103.03 Pol'!F83</f>
        <v>0</v>
      </c>
      <c r="I50" s="104"/>
      <c r="J50" s="104"/>
    </row>
    <row r="51" customFormat="false" ht="12.75" hidden="false" customHeight="false" outlineLevel="0" collapsed="false">
      <c r="A51" s="146" t="s">
        <v>95</v>
      </c>
      <c r="B51" s="147" t="s">
        <v>96</v>
      </c>
      <c r="C51" s="148"/>
      <c r="D51" s="148"/>
      <c r="E51" s="148"/>
      <c r="F51" s="148"/>
      <c r="G51" s="149"/>
      <c r="H51" s="160" t="n">
        <f aca="false">'SO-103 103.03 Pol'!F103</f>
        <v>0</v>
      </c>
    </row>
    <row r="52" customFormat="false" ht="13.5" hidden="false" customHeight="false" outlineLevel="0" collapsed="false">
      <c r="A52" s="151"/>
      <c r="B52" s="152" t="s">
        <v>140</v>
      </c>
      <c r="C52" s="153"/>
      <c r="D52" s="154" t="str">
        <f aca="false">D44</f>
        <v>103.03</v>
      </c>
      <c r="E52" s="153"/>
      <c r="F52" s="153"/>
      <c r="G52" s="155"/>
      <c r="H52" s="161" t="n">
        <f aca="false">SUM(H46:H51)</f>
        <v>0</v>
      </c>
    </row>
  </sheetData>
  <sheetProtection sheet="true" password="c49b"/>
  <mergeCells count="6">
    <mergeCell ref="C2:F2"/>
    <mergeCell ref="A4:H4"/>
    <mergeCell ref="B7:G7"/>
    <mergeCell ref="E24:H24"/>
    <mergeCell ref="E34:H34"/>
    <mergeCell ref="E44:H44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H9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/>
  <cols>
    <col collapsed="false" hidden="false" max="1" min="1" style="0" width="4.18367346938776"/>
    <col collapsed="false" hidden="false" max="2" min="2" style="23" width="14.1734693877551"/>
    <col collapsed="false" hidden="false" max="3" min="3" style="23" width="62.9081632653061"/>
    <col collapsed="false" hidden="false" max="4" min="4" style="0" width="4.45408163265306"/>
    <col collapsed="false" hidden="false" max="5" min="5" style="0" width="10.3928571428571"/>
    <col collapsed="false" hidden="false" max="6" min="6" style="0" width="9.71938775510204"/>
    <col collapsed="false" hidden="false" max="7" min="7" style="0" width="12.5561224489796"/>
    <col collapsed="false" hidden="false" max="9" min="8" style="0" width="8.50510204081633"/>
    <col collapsed="false" hidden="true" max="18" min="10" style="0" width="0"/>
    <col collapsed="false" hidden="false" max="28" min="19" style="0" width="8.50510204081633"/>
    <col collapsed="false" hidden="true" max="41" min="29" style="0" width="0"/>
    <col collapsed="false" hidden="false" max="51" min="42" style="0" width="8.50510204081633"/>
    <col collapsed="false" hidden="false" max="52" min="52" style="0" width="111.367346938776"/>
    <col collapsed="false" hidden="false" max="53" min="53" style="0" width="97.734693877551"/>
    <col collapsed="false" hidden="false" max="1025" min="54" style="0" width="8.50510204081633"/>
  </cols>
  <sheetData>
    <row r="1" customFormat="false" ht="16.5" hidden="false" customHeight="false" outlineLevel="0" collapsed="false">
      <c r="A1" s="162" t="s">
        <v>224</v>
      </c>
      <c r="B1" s="162"/>
      <c r="C1" s="162"/>
      <c r="D1" s="162"/>
      <c r="E1" s="162"/>
      <c r="F1" s="162"/>
      <c r="G1" s="162"/>
      <c r="AC1" s="0" t="s">
        <v>142</v>
      </c>
    </row>
    <row r="2" customFormat="false" ht="13.5" hidden="false" customHeight="false" outlineLevel="0" collapsed="false">
      <c r="A2" s="163" t="s">
        <v>122</v>
      </c>
      <c r="B2" s="164" t="s">
        <v>15</v>
      </c>
      <c r="C2" s="165" t="s">
        <v>17</v>
      </c>
      <c r="D2" s="166"/>
      <c r="E2" s="167"/>
      <c r="F2" s="167"/>
      <c r="G2" s="168"/>
    </row>
    <row r="3" customFormat="false" ht="12.75" hidden="false" customHeight="false" outlineLevel="0" collapsed="false">
      <c r="A3" s="169" t="s">
        <v>123</v>
      </c>
      <c r="B3" s="170" t="s">
        <v>49</v>
      </c>
      <c r="C3" s="171" t="s">
        <v>50</v>
      </c>
      <c r="D3" s="172"/>
      <c r="E3" s="173"/>
      <c r="F3" s="173"/>
      <c r="G3" s="174"/>
      <c r="AC3" s="23" t="s">
        <v>216</v>
      </c>
    </row>
    <row r="4" customFormat="false" ht="13.5" hidden="false" customHeight="false" outlineLevel="0" collapsed="false">
      <c r="A4" s="175" t="s">
        <v>124</v>
      </c>
      <c r="B4" s="176" t="s">
        <v>472</v>
      </c>
      <c r="C4" s="177" t="s">
        <v>473</v>
      </c>
      <c r="D4" s="178"/>
      <c r="E4" s="179"/>
      <c r="F4" s="179"/>
      <c r="G4" s="180"/>
    </row>
    <row r="5" customFormat="false" ht="14.25" hidden="false" customHeight="false" outlineLevel="0" collapsed="false">
      <c r="C5" s="181"/>
      <c r="D5" s="182"/>
    </row>
    <row r="6" customFormat="false" ht="27" hidden="false" customHeight="false" outlineLevel="0" collapsed="false">
      <c r="A6" s="183" t="s">
        <v>125</v>
      </c>
      <c r="B6" s="184" t="s">
        <v>126</v>
      </c>
      <c r="C6" s="185" t="s">
        <v>127</v>
      </c>
      <c r="D6" s="186" t="s">
        <v>128</v>
      </c>
      <c r="E6" s="187" t="s">
        <v>129</v>
      </c>
      <c r="F6" s="188" t="s">
        <v>130</v>
      </c>
      <c r="G6" s="183" t="s">
        <v>131</v>
      </c>
      <c r="H6" s="189" t="s">
        <v>143</v>
      </c>
      <c r="I6" s="190" t="s">
        <v>144</v>
      </c>
      <c r="J6" s="108"/>
    </row>
    <row r="7" customFormat="false" ht="12.75" hidden="false" customHeight="true" outlineLevel="0" collapsed="false">
      <c r="A7" s="191"/>
      <c r="B7" s="192" t="s">
        <v>145</v>
      </c>
      <c r="C7" s="193" t="s">
        <v>146</v>
      </c>
      <c r="D7" s="193"/>
      <c r="E7" s="193"/>
      <c r="F7" s="193"/>
      <c r="G7" s="193"/>
      <c r="H7" s="194"/>
      <c r="I7" s="195"/>
    </row>
    <row r="8" customFormat="false" ht="12.75" hidden="false" customHeight="false" outlineLevel="0" collapsed="false">
      <c r="A8" s="196" t="s">
        <v>147</v>
      </c>
      <c r="B8" s="197" t="s">
        <v>75</v>
      </c>
      <c r="C8" s="198" t="s">
        <v>76</v>
      </c>
      <c r="D8" s="199"/>
      <c r="E8" s="200"/>
      <c r="F8" s="201" t="n">
        <f aca="false">SUM(G9:G60)</f>
        <v>0</v>
      </c>
      <c r="G8" s="201"/>
      <c r="H8" s="202"/>
      <c r="I8" s="203"/>
      <c r="AE8" s="0" t="s">
        <v>148</v>
      </c>
    </row>
    <row r="9" customFormat="false" ht="12.75" hidden="false" customHeight="true" outlineLevel="1" collapsed="false">
      <c r="A9" s="204"/>
      <c r="B9" s="205" t="s">
        <v>478</v>
      </c>
      <c r="C9" s="205"/>
      <c r="D9" s="205"/>
      <c r="E9" s="205"/>
      <c r="F9" s="205"/>
      <c r="G9" s="205"/>
      <c r="H9" s="206"/>
      <c r="I9" s="207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  <c r="V9" s="208"/>
      <c r="W9" s="208"/>
      <c r="X9" s="208"/>
      <c r="Y9" s="208"/>
      <c r="Z9" s="208"/>
      <c r="AA9" s="208"/>
      <c r="AB9" s="208"/>
      <c r="AC9" s="208" t="n">
        <v>0</v>
      </c>
      <c r="AD9" s="208"/>
      <c r="AE9" s="208"/>
      <c r="AF9" s="208"/>
      <c r="AG9" s="208"/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customFormat="false" ht="22.5" hidden="false" customHeight="true" outlineLevel="1" collapsed="false">
      <c r="A10" s="204"/>
      <c r="B10" s="219" t="s">
        <v>479</v>
      </c>
      <c r="C10" s="219"/>
      <c r="D10" s="219"/>
      <c r="E10" s="219"/>
      <c r="F10" s="219"/>
      <c r="G10" s="219"/>
      <c r="H10" s="206"/>
      <c r="I10" s="207"/>
      <c r="J10" s="208"/>
      <c r="K10" s="208"/>
      <c r="L10" s="208"/>
      <c r="M10" s="208"/>
      <c r="N10" s="208"/>
      <c r="O10" s="208"/>
      <c r="P10" s="208"/>
      <c r="Q10" s="208"/>
      <c r="R10" s="208"/>
      <c r="S10" s="208"/>
      <c r="T10" s="208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  <c r="AE10" s="208" t="s">
        <v>173</v>
      </c>
      <c r="AF10" s="208"/>
      <c r="AG10" s="208"/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18" t="str">
        <f aca="false">B10</f>
        <v>nebo lesní půdy, s naložením na dopravní prostředek a vodorovným přemístěním na hromady v místě upotřebení nebo na dočasné či trvalé skládky se složením,</v>
      </c>
      <c r="BA10" s="208"/>
      <c r="BB10" s="208"/>
      <c r="BC10" s="208"/>
      <c r="BD10" s="208"/>
      <c r="BE10" s="208"/>
      <c r="BF10" s="208"/>
      <c r="BG10" s="208"/>
      <c r="BH10" s="208"/>
    </row>
    <row r="11" customFormat="false" ht="12.75" hidden="false" customHeight="false" outlineLevel="1" collapsed="false">
      <c r="A11" s="209" t="n">
        <v>1</v>
      </c>
      <c r="B11" s="210" t="s">
        <v>480</v>
      </c>
      <c r="C11" s="211" t="s">
        <v>481</v>
      </c>
      <c r="D11" s="212" t="s">
        <v>247</v>
      </c>
      <c r="E11" s="213" t="n">
        <v>41</v>
      </c>
      <c r="F11" s="214"/>
      <c r="G11" s="215" t="n">
        <f aca="false">ROUND(E11*F11,2)</f>
        <v>0</v>
      </c>
      <c r="H11" s="206" t="s">
        <v>231</v>
      </c>
      <c r="I11" s="207" t="s">
        <v>154</v>
      </c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  <c r="AE11" s="208" t="s">
        <v>155</v>
      </c>
      <c r="AF11" s="208"/>
      <c r="AG11" s="208"/>
      <c r="AH11" s="208"/>
      <c r="AI11" s="208"/>
      <c r="AJ11" s="208"/>
      <c r="AK11" s="208"/>
      <c r="AL11" s="208"/>
      <c r="AM11" s="208" t="n">
        <v>21</v>
      </c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customFormat="false" ht="12.75" hidden="false" customHeight="true" outlineLevel="1" collapsed="false">
      <c r="A12" s="204"/>
      <c r="B12" s="219" t="s">
        <v>248</v>
      </c>
      <c r="C12" s="219"/>
      <c r="D12" s="219"/>
      <c r="E12" s="219"/>
      <c r="F12" s="219"/>
      <c r="G12" s="219"/>
      <c r="H12" s="206"/>
      <c r="I12" s="207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 t="n">
        <v>0</v>
      </c>
      <c r="AD12" s="208"/>
      <c r="AE12" s="208"/>
      <c r="AF12" s="208"/>
      <c r="AG12" s="208"/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customFormat="false" ht="22.5" hidden="false" customHeight="true" outlineLevel="1" collapsed="false">
      <c r="A13" s="204"/>
      <c r="B13" s="219" t="s">
        <v>249</v>
      </c>
      <c r="C13" s="219"/>
      <c r="D13" s="219"/>
      <c r="E13" s="219"/>
      <c r="F13" s="219"/>
      <c r="G13" s="219"/>
      <c r="H13" s="206"/>
      <c r="I13" s="207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  <c r="AE13" s="208" t="s">
        <v>173</v>
      </c>
      <c r="AF13" s="208"/>
      <c r="AG13" s="208"/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18" t="str">
        <f aca="false">B13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A13" s="208"/>
      <c r="BB13" s="208"/>
      <c r="BC13" s="208"/>
      <c r="BD13" s="208"/>
      <c r="BE13" s="208"/>
      <c r="BF13" s="208"/>
      <c r="BG13" s="208"/>
      <c r="BH13" s="208"/>
    </row>
    <row r="14" customFormat="false" ht="12.75" hidden="false" customHeight="false" outlineLevel="1" collapsed="false">
      <c r="A14" s="209" t="n">
        <v>2</v>
      </c>
      <c r="B14" s="210" t="s">
        <v>482</v>
      </c>
      <c r="C14" s="211" t="s">
        <v>483</v>
      </c>
      <c r="D14" s="212" t="s">
        <v>247</v>
      </c>
      <c r="E14" s="213" t="n">
        <v>18.74</v>
      </c>
      <c r="F14" s="214"/>
      <c r="G14" s="215" t="n">
        <f aca="false">ROUND(E14*F14,2)</f>
        <v>0</v>
      </c>
      <c r="H14" s="206" t="s">
        <v>231</v>
      </c>
      <c r="I14" s="207" t="s">
        <v>154</v>
      </c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 t="s">
        <v>155</v>
      </c>
      <c r="AF14" s="208"/>
      <c r="AG14" s="208"/>
      <c r="AH14" s="208"/>
      <c r="AI14" s="208"/>
      <c r="AJ14" s="208"/>
      <c r="AK14" s="208"/>
      <c r="AL14" s="208"/>
      <c r="AM14" s="208" t="n">
        <v>21</v>
      </c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customFormat="false" ht="12.75" hidden="false" customHeight="false" outlineLevel="1" collapsed="false">
      <c r="A15" s="209" t="n">
        <v>3</v>
      </c>
      <c r="B15" s="210" t="s">
        <v>484</v>
      </c>
      <c r="C15" s="211" t="s">
        <v>485</v>
      </c>
      <c r="D15" s="212" t="s">
        <v>247</v>
      </c>
      <c r="E15" s="213" t="n">
        <v>34.53</v>
      </c>
      <c r="F15" s="214"/>
      <c r="G15" s="215" t="n">
        <f aca="false">ROUND(E15*F15,2)</f>
        <v>0</v>
      </c>
      <c r="H15" s="206" t="s">
        <v>231</v>
      </c>
      <c r="I15" s="207" t="s">
        <v>154</v>
      </c>
      <c r="J15" s="208"/>
      <c r="K15" s="208"/>
      <c r="L15" s="208"/>
      <c r="M15" s="208"/>
      <c r="N15" s="208"/>
      <c r="O15" s="208"/>
      <c r="P15" s="208"/>
      <c r="Q15" s="208"/>
      <c r="R15" s="208"/>
      <c r="S15" s="208"/>
      <c r="T15" s="208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  <c r="AE15" s="208" t="s">
        <v>155</v>
      </c>
      <c r="AF15" s="208"/>
      <c r="AG15" s="208"/>
      <c r="AH15" s="208"/>
      <c r="AI15" s="208"/>
      <c r="AJ15" s="208"/>
      <c r="AK15" s="208"/>
      <c r="AL15" s="208"/>
      <c r="AM15" s="208" t="n">
        <v>21</v>
      </c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customFormat="false" ht="12.75" hidden="false" customHeight="false" outlineLevel="1" collapsed="false">
      <c r="A16" s="209" t="n">
        <v>4</v>
      </c>
      <c r="B16" s="210" t="s">
        <v>254</v>
      </c>
      <c r="C16" s="211" t="s">
        <v>255</v>
      </c>
      <c r="D16" s="212" t="s">
        <v>247</v>
      </c>
      <c r="E16" s="213" t="n">
        <v>24.66</v>
      </c>
      <c r="F16" s="214"/>
      <c r="G16" s="215" t="n">
        <f aca="false">ROUND(E16*F16,2)</f>
        <v>0</v>
      </c>
      <c r="H16" s="206" t="s">
        <v>231</v>
      </c>
      <c r="I16" s="207" t="s">
        <v>486</v>
      </c>
      <c r="J16" s="208"/>
      <c r="K16" s="208"/>
      <c r="L16" s="208"/>
      <c r="M16" s="208"/>
      <c r="N16" s="208"/>
      <c r="O16" s="208"/>
      <c r="P16" s="208"/>
      <c r="Q16" s="208"/>
      <c r="R16" s="208"/>
      <c r="S16" s="208"/>
      <c r="T16" s="208"/>
      <c r="U16" s="208"/>
      <c r="V16" s="208"/>
      <c r="W16" s="208"/>
      <c r="X16" s="208"/>
      <c r="Y16" s="208"/>
      <c r="Z16" s="208"/>
      <c r="AA16" s="208"/>
      <c r="AB16" s="208"/>
      <c r="AC16" s="208"/>
      <c r="AD16" s="208"/>
      <c r="AE16" s="208" t="s">
        <v>155</v>
      </c>
      <c r="AF16" s="208"/>
      <c r="AG16" s="208"/>
      <c r="AH16" s="208"/>
      <c r="AI16" s="208"/>
      <c r="AJ16" s="208"/>
      <c r="AK16" s="208"/>
      <c r="AL16" s="208"/>
      <c r="AM16" s="208" t="n">
        <v>21</v>
      </c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customFormat="false" ht="12.75" hidden="false" customHeight="false" outlineLevel="1" collapsed="false">
      <c r="A17" s="209" t="n">
        <v>5</v>
      </c>
      <c r="B17" s="210" t="s">
        <v>257</v>
      </c>
      <c r="C17" s="211" t="s">
        <v>258</v>
      </c>
      <c r="D17" s="212" t="s">
        <v>247</v>
      </c>
      <c r="E17" s="213" t="n">
        <v>20.72</v>
      </c>
      <c r="F17" s="214"/>
      <c r="G17" s="215" t="n">
        <f aca="false">ROUND(E17*F17,2)</f>
        <v>0</v>
      </c>
      <c r="H17" s="206" t="s">
        <v>231</v>
      </c>
      <c r="I17" s="207" t="s">
        <v>486</v>
      </c>
      <c r="J17" s="208"/>
      <c r="K17" s="208"/>
      <c r="L17" s="208"/>
      <c r="M17" s="208"/>
      <c r="N17" s="208"/>
      <c r="O17" s="208"/>
      <c r="P17" s="208"/>
      <c r="Q17" s="208"/>
      <c r="R17" s="208"/>
      <c r="S17" s="208"/>
      <c r="T17" s="208"/>
      <c r="U17" s="208"/>
      <c r="V17" s="208"/>
      <c r="W17" s="208"/>
      <c r="X17" s="208"/>
      <c r="Y17" s="208"/>
      <c r="Z17" s="208"/>
      <c r="AA17" s="208"/>
      <c r="AB17" s="208"/>
      <c r="AC17" s="208"/>
      <c r="AD17" s="208"/>
      <c r="AE17" s="208" t="s">
        <v>155</v>
      </c>
      <c r="AF17" s="208"/>
      <c r="AG17" s="208"/>
      <c r="AH17" s="208"/>
      <c r="AI17" s="208"/>
      <c r="AJ17" s="208"/>
      <c r="AK17" s="208"/>
      <c r="AL17" s="208"/>
      <c r="AM17" s="208" t="n">
        <v>21</v>
      </c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customFormat="false" ht="12.75" hidden="false" customHeight="true" outlineLevel="1" collapsed="false">
      <c r="A18" s="204"/>
      <c r="B18" s="219" t="s">
        <v>261</v>
      </c>
      <c r="C18" s="219"/>
      <c r="D18" s="219"/>
      <c r="E18" s="219"/>
      <c r="F18" s="219"/>
      <c r="G18" s="219"/>
      <c r="H18" s="206"/>
      <c r="I18" s="207"/>
      <c r="J18" s="208"/>
      <c r="K18" s="208"/>
      <c r="L18" s="208"/>
      <c r="M18" s="208"/>
      <c r="N18" s="208"/>
      <c r="O18" s="208"/>
      <c r="P18" s="208"/>
      <c r="Q18" s="208"/>
      <c r="R18" s="208"/>
      <c r="S18" s="208"/>
      <c r="T18" s="208"/>
      <c r="U18" s="208"/>
      <c r="V18" s="208"/>
      <c r="W18" s="208"/>
      <c r="X18" s="208"/>
      <c r="Y18" s="208"/>
      <c r="Z18" s="208"/>
      <c r="AA18" s="208"/>
      <c r="AB18" s="208"/>
      <c r="AC18" s="208" t="n">
        <v>0</v>
      </c>
      <c r="AD18" s="208"/>
      <c r="AE18" s="208"/>
      <c r="AF18" s="208"/>
      <c r="AG18" s="208"/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customFormat="false" ht="33.75" hidden="false" customHeight="true" outlineLevel="1" collapsed="false">
      <c r="A19" s="204"/>
      <c r="B19" s="219" t="s">
        <v>262</v>
      </c>
      <c r="C19" s="219"/>
      <c r="D19" s="219"/>
      <c r="E19" s="219"/>
      <c r="F19" s="219"/>
      <c r="G19" s="219"/>
      <c r="H19" s="206"/>
      <c r="I19" s="207"/>
      <c r="J19" s="208"/>
      <c r="K19" s="208"/>
      <c r="L19" s="208"/>
      <c r="M19" s="208"/>
      <c r="N19" s="208"/>
      <c r="O19" s="208"/>
      <c r="P19" s="208"/>
      <c r="Q19" s="208"/>
      <c r="R19" s="208"/>
      <c r="S19" s="208"/>
      <c r="T19" s="208"/>
      <c r="U19" s="208"/>
      <c r="V19" s="208"/>
      <c r="W19" s="208"/>
      <c r="X19" s="208"/>
      <c r="Y19" s="208"/>
      <c r="Z19" s="208"/>
      <c r="AA19" s="208"/>
      <c r="AB19" s="208"/>
      <c r="AC19" s="208"/>
      <c r="AD19" s="208"/>
      <c r="AE19" s="208" t="s">
        <v>173</v>
      </c>
      <c r="AF19" s="208"/>
      <c r="AG19" s="208"/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18" t="str">
        <f aca="false">B19</f>
        <v>Hloubení rýh šířka přes 60 do 200 cm 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A19" s="208"/>
      <c r="BB19" s="208"/>
      <c r="BC19" s="208"/>
      <c r="BD19" s="208"/>
      <c r="BE19" s="208"/>
      <c r="BF19" s="208"/>
      <c r="BG19" s="208"/>
      <c r="BH19" s="208"/>
    </row>
    <row r="20" customFormat="false" ht="12.75" hidden="false" customHeight="false" outlineLevel="1" collapsed="false">
      <c r="A20" s="209" t="n">
        <v>6</v>
      </c>
      <c r="B20" s="210" t="s">
        <v>263</v>
      </c>
      <c r="C20" s="211" t="s">
        <v>264</v>
      </c>
      <c r="D20" s="212" t="s">
        <v>247</v>
      </c>
      <c r="E20" s="213" t="n">
        <v>18.74</v>
      </c>
      <c r="F20" s="214"/>
      <c r="G20" s="215" t="n">
        <f aca="false">ROUND(E20*F20,2)</f>
        <v>0</v>
      </c>
      <c r="H20" s="206" t="s">
        <v>231</v>
      </c>
      <c r="I20" s="207" t="s">
        <v>265</v>
      </c>
      <c r="J20" s="208"/>
      <c r="K20" s="208"/>
      <c r="L20" s="208"/>
      <c r="M20" s="208"/>
      <c r="N20" s="208"/>
      <c r="O20" s="208"/>
      <c r="P20" s="208"/>
      <c r="Q20" s="208"/>
      <c r="R20" s="208"/>
      <c r="S20" s="208"/>
      <c r="T20" s="208"/>
      <c r="U20" s="208"/>
      <c r="V20" s="208"/>
      <c r="W20" s="208"/>
      <c r="X20" s="208"/>
      <c r="Y20" s="208"/>
      <c r="Z20" s="208"/>
      <c r="AA20" s="208"/>
      <c r="AB20" s="208"/>
      <c r="AC20" s="208"/>
      <c r="AD20" s="208"/>
      <c r="AE20" s="208" t="s">
        <v>155</v>
      </c>
      <c r="AF20" s="208"/>
      <c r="AG20" s="208"/>
      <c r="AH20" s="208"/>
      <c r="AI20" s="208"/>
      <c r="AJ20" s="208"/>
      <c r="AK20" s="208"/>
      <c r="AL20" s="208"/>
      <c r="AM20" s="208" t="n">
        <v>21</v>
      </c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customFormat="false" ht="12.75" hidden="false" customHeight="true" outlineLevel="1" collapsed="false">
      <c r="A21" s="204"/>
      <c r="B21" s="219" t="s">
        <v>266</v>
      </c>
      <c r="C21" s="219"/>
      <c r="D21" s="219"/>
      <c r="E21" s="219"/>
      <c r="F21" s="219"/>
      <c r="G21" s="219"/>
      <c r="H21" s="206"/>
      <c r="I21" s="207"/>
      <c r="J21" s="208"/>
      <c r="K21" s="208"/>
      <c r="L21" s="208"/>
      <c r="M21" s="208"/>
      <c r="N21" s="208"/>
      <c r="O21" s="208"/>
      <c r="P21" s="208"/>
      <c r="Q21" s="208"/>
      <c r="R21" s="208"/>
      <c r="S21" s="208"/>
      <c r="T21" s="208"/>
      <c r="U21" s="208"/>
      <c r="V21" s="208"/>
      <c r="W21" s="208"/>
      <c r="X21" s="208"/>
      <c r="Y21" s="208"/>
      <c r="Z21" s="208"/>
      <c r="AA21" s="208"/>
      <c r="AB21" s="208"/>
      <c r="AC21" s="208" t="n">
        <v>0</v>
      </c>
      <c r="AD21" s="208"/>
      <c r="AE21" s="208"/>
      <c r="AF21" s="208"/>
      <c r="AG21" s="208"/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customFormat="false" ht="33.75" hidden="false" customHeight="true" outlineLevel="1" collapsed="false">
      <c r="A22" s="204"/>
      <c r="B22" s="219" t="s">
        <v>262</v>
      </c>
      <c r="C22" s="219"/>
      <c r="D22" s="219"/>
      <c r="E22" s="219"/>
      <c r="F22" s="219"/>
      <c r="G22" s="219"/>
      <c r="H22" s="206"/>
      <c r="I22" s="207"/>
      <c r="J22" s="208"/>
      <c r="K22" s="208"/>
      <c r="L22" s="208"/>
      <c r="M22" s="208"/>
      <c r="N22" s="208"/>
      <c r="O22" s="208"/>
      <c r="P22" s="208"/>
      <c r="Q22" s="208"/>
      <c r="R22" s="208"/>
      <c r="S22" s="208"/>
      <c r="T22" s="208"/>
      <c r="U22" s="208"/>
      <c r="V22" s="208"/>
      <c r="W22" s="208"/>
      <c r="X22" s="208"/>
      <c r="Y22" s="208"/>
      <c r="Z22" s="208"/>
      <c r="AA22" s="208"/>
      <c r="AB22" s="208"/>
      <c r="AC22" s="208"/>
      <c r="AD22" s="208"/>
      <c r="AE22" s="208" t="s">
        <v>173</v>
      </c>
      <c r="AF22" s="208"/>
      <c r="AG22" s="208"/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18" t="str">
        <f aca="false">B22</f>
        <v>Hloubení rýh šířka přes 60 do 200 cm 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A22" s="208"/>
      <c r="BB22" s="208"/>
      <c r="BC22" s="208"/>
      <c r="BD22" s="208"/>
      <c r="BE22" s="208"/>
      <c r="BF22" s="208"/>
      <c r="BG22" s="208"/>
      <c r="BH22" s="208"/>
    </row>
    <row r="23" customFormat="false" ht="12.75" hidden="false" customHeight="false" outlineLevel="1" collapsed="false">
      <c r="A23" s="209" t="n">
        <v>7</v>
      </c>
      <c r="B23" s="210" t="s">
        <v>267</v>
      </c>
      <c r="C23" s="211" t="s">
        <v>268</v>
      </c>
      <c r="D23" s="212" t="s">
        <v>247</v>
      </c>
      <c r="E23" s="213" t="n">
        <v>34.53</v>
      </c>
      <c r="F23" s="214"/>
      <c r="G23" s="215" t="n">
        <f aca="false">ROUND(E23*F23,2)</f>
        <v>0</v>
      </c>
      <c r="H23" s="206" t="s">
        <v>231</v>
      </c>
      <c r="I23" s="207" t="s">
        <v>265</v>
      </c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 t="s">
        <v>155</v>
      </c>
      <c r="AF23" s="208"/>
      <c r="AG23" s="208"/>
      <c r="AH23" s="208"/>
      <c r="AI23" s="208"/>
      <c r="AJ23" s="208"/>
      <c r="AK23" s="208"/>
      <c r="AL23" s="208"/>
      <c r="AM23" s="208" t="n">
        <v>21</v>
      </c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customFormat="false" ht="12.75" hidden="false" customHeight="true" outlineLevel="1" collapsed="false">
      <c r="A24" s="204"/>
      <c r="B24" s="219" t="s">
        <v>487</v>
      </c>
      <c r="C24" s="219"/>
      <c r="D24" s="219"/>
      <c r="E24" s="219"/>
      <c r="F24" s="219"/>
      <c r="G24" s="219"/>
      <c r="H24" s="206"/>
      <c r="I24" s="207"/>
      <c r="J24" s="208"/>
      <c r="K24" s="208"/>
      <c r="L24" s="208"/>
      <c r="M24" s="208"/>
      <c r="N24" s="208"/>
      <c r="O24" s="208"/>
      <c r="P24" s="208"/>
      <c r="Q24" s="208"/>
      <c r="R24" s="208"/>
      <c r="S24" s="208"/>
      <c r="T24" s="208"/>
      <c r="U24" s="208"/>
      <c r="V24" s="208"/>
      <c r="W24" s="208"/>
      <c r="X24" s="208"/>
      <c r="Y24" s="208"/>
      <c r="Z24" s="208"/>
      <c r="AA24" s="208"/>
      <c r="AB24" s="208"/>
      <c r="AC24" s="208" t="n">
        <v>0</v>
      </c>
      <c r="AD24" s="208"/>
      <c r="AE24" s="208"/>
      <c r="AF24" s="208"/>
      <c r="AG24" s="208"/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customFormat="false" ht="12.75" hidden="false" customHeight="true" outlineLevel="1" collapsed="false">
      <c r="A25" s="204"/>
      <c r="B25" s="219" t="s">
        <v>488</v>
      </c>
      <c r="C25" s="219"/>
      <c r="D25" s="219"/>
      <c r="E25" s="219"/>
      <c r="F25" s="219"/>
      <c r="G25" s="219"/>
      <c r="H25" s="206"/>
      <c r="I25" s="207"/>
      <c r="J25" s="208"/>
      <c r="K25" s="208"/>
      <c r="L25" s="208"/>
      <c r="M25" s="208"/>
      <c r="N25" s="208"/>
      <c r="O25" s="208"/>
      <c r="P25" s="208"/>
      <c r="Q25" s="208"/>
      <c r="R25" s="208"/>
      <c r="S25" s="208"/>
      <c r="T25" s="208"/>
      <c r="U25" s="208"/>
      <c r="V25" s="208"/>
      <c r="W25" s="208"/>
      <c r="X25" s="208"/>
      <c r="Y25" s="208"/>
      <c r="Z25" s="208"/>
      <c r="AA25" s="208"/>
      <c r="AB25" s="208"/>
      <c r="AC25" s="208"/>
      <c r="AD25" s="208"/>
      <c r="AE25" s="208" t="s">
        <v>173</v>
      </c>
      <c r="AF25" s="208"/>
      <c r="AG25" s="208"/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customFormat="false" ht="12.75" hidden="false" customHeight="false" outlineLevel="1" collapsed="false">
      <c r="A26" s="209" t="n">
        <v>8</v>
      </c>
      <c r="B26" s="210" t="s">
        <v>489</v>
      </c>
      <c r="C26" s="211" t="s">
        <v>490</v>
      </c>
      <c r="D26" s="212" t="s">
        <v>221</v>
      </c>
      <c r="E26" s="213" t="n">
        <v>12.5</v>
      </c>
      <c r="F26" s="214"/>
      <c r="G26" s="215" t="n">
        <f aca="false">ROUND(E26*F26,2)</f>
        <v>0</v>
      </c>
      <c r="H26" s="206" t="s">
        <v>231</v>
      </c>
      <c r="I26" s="207" t="s">
        <v>154</v>
      </c>
      <c r="J26" s="208"/>
      <c r="K26" s="208"/>
      <c r="L26" s="208"/>
      <c r="M26" s="208"/>
      <c r="N26" s="208"/>
      <c r="O26" s="208"/>
      <c r="P26" s="208"/>
      <c r="Q26" s="208"/>
      <c r="R26" s="208"/>
      <c r="S26" s="208"/>
      <c r="T26" s="208"/>
      <c r="U26" s="208"/>
      <c r="V26" s="208"/>
      <c r="W26" s="208"/>
      <c r="X26" s="208"/>
      <c r="Y26" s="208"/>
      <c r="Z26" s="208"/>
      <c r="AA26" s="208"/>
      <c r="AB26" s="208"/>
      <c r="AC26" s="208"/>
      <c r="AD26" s="208"/>
      <c r="AE26" s="208" t="s">
        <v>155</v>
      </c>
      <c r="AF26" s="208"/>
      <c r="AG26" s="208"/>
      <c r="AH26" s="208"/>
      <c r="AI26" s="208"/>
      <c r="AJ26" s="208"/>
      <c r="AK26" s="208"/>
      <c r="AL26" s="208"/>
      <c r="AM26" s="208" t="n">
        <v>21</v>
      </c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customFormat="false" ht="12.75" hidden="false" customHeight="true" outlineLevel="1" collapsed="false">
      <c r="A27" s="204"/>
      <c r="B27" s="216"/>
      <c r="C27" s="217" t="s">
        <v>491</v>
      </c>
      <c r="D27" s="217"/>
      <c r="E27" s="217"/>
      <c r="F27" s="217"/>
      <c r="G27" s="217"/>
      <c r="H27" s="206"/>
      <c r="I27" s="207"/>
      <c r="J27" s="208"/>
      <c r="K27" s="208"/>
      <c r="L27" s="208"/>
      <c r="M27" s="208"/>
      <c r="N27" s="208"/>
      <c r="O27" s="208"/>
      <c r="P27" s="208"/>
      <c r="Q27" s="208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  <c r="AE27" s="208"/>
      <c r="AF27" s="208"/>
      <c r="AG27" s="208"/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18" t="str">
        <f aca="false">C27</f>
        <v>včetně D+M chráničky</v>
      </c>
      <c r="BB27" s="208"/>
      <c r="BC27" s="208"/>
      <c r="BD27" s="208"/>
      <c r="BE27" s="208"/>
      <c r="BF27" s="208"/>
      <c r="BG27" s="208"/>
      <c r="BH27" s="208"/>
    </row>
    <row r="28" customFormat="false" ht="12.75" hidden="false" customHeight="true" outlineLevel="1" collapsed="false">
      <c r="A28" s="204"/>
      <c r="B28" s="219" t="s">
        <v>269</v>
      </c>
      <c r="C28" s="219"/>
      <c r="D28" s="219"/>
      <c r="E28" s="219"/>
      <c r="F28" s="219"/>
      <c r="G28" s="219"/>
      <c r="H28" s="206"/>
      <c r="I28" s="207"/>
      <c r="J28" s="208"/>
      <c r="K28" s="208"/>
      <c r="L28" s="208"/>
      <c r="M28" s="208"/>
      <c r="N28" s="208"/>
      <c r="O28" s="208"/>
      <c r="P28" s="208"/>
      <c r="Q28" s="208"/>
      <c r="R28" s="208"/>
      <c r="S28" s="208"/>
      <c r="T28" s="208"/>
      <c r="U28" s="208"/>
      <c r="V28" s="208"/>
      <c r="W28" s="208"/>
      <c r="X28" s="208"/>
      <c r="Y28" s="208"/>
      <c r="Z28" s="208"/>
      <c r="AA28" s="208"/>
      <c r="AB28" s="208"/>
      <c r="AC28" s="208" t="n">
        <v>0</v>
      </c>
      <c r="AD28" s="208"/>
      <c r="AE28" s="208"/>
      <c r="AF28" s="208"/>
      <c r="AG28" s="208"/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customFormat="false" ht="12.75" hidden="false" customHeight="true" outlineLevel="1" collapsed="false">
      <c r="A29" s="204"/>
      <c r="B29" s="219" t="s">
        <v>270</v>
      </c>
      <c r="C29" s="219"/>
      <c r="D29" s="219"/>
      <c r="E29" s="219"/>
      <c r="F29" s="219"/>
      <c r="G29" s="219"/>
      <c r="H29" s="206"/>
      <c r="I29" s="207"/>
      <c r="J29" s="208"/>
      <c r="K29" s="208"/>
      <c r="L29" s="208"/>
      <c r="M29" s="208"/>
      <c r="N29" s="208"/>
      <c r="O29" s="208"/>
      <c r="P29" s="208"/>
      <c r="Q29" s="208"/>
      <c r="R29" s="208"/>
      <c r="S29" s="208"/>
      <c r="T29" s="208"/>
      <c r="U29" s="208"/>
      <c r="V29" s="208"/>
      <c r="W29" s="208"/>
      <c r="X29" s="208"/>
      <c r="Y29" s="208"/>
      <c r="Z29" s="208"/>
      <c r="AA29" s="208"/>
      <c r="AB29" s="208"/>
      <c r="AC29" s="208"/>
      <c r="AD29" s="208"/>
      <c r="AE29" s="208" t="s">
        <v>173</v>
      </c>
      <c r="AF29" s="208"/>
      <c r="AG29" s="208"/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customFormat="false" ht="12.75" hidden="false" customHeight="false" outlineLevel="1" collapsed="false">
      <c r="A30" s="209" t="n">
        <v>9</v>
      </c>
      <c r="B30" s="210" t="s">
        <v>271</v>
      </c>
      <c r="C30" s="211" t="s">
        <v>409</v>
      </c>
      <c r="D30" s="212" t="s">
        <v>273</v>
      </c>
      <c r="E30" s="213" t="n">
        <v>152.5</v>
      </c>
      <c r="F30" s="214"/>
      <c r="G30" s="215" t="n">
        <f aca="false">ROUND(E30*F30,2)</f>
        <v>0</v>
      </c>
      <c r="H30" s="206" t="s">
        <v>231</v>
      </c>
      <c r="I30" s="207" t="s">
        <v>486</v>
      </c>
      <c r="J30" s="208"/>
      <c r="K30" s="208"/>
      <c r="L30" s="208"/>
      <c r="M30" s="208"/>
      <c r="N30" s="208"/>
      <c r="O30" s="208"/>
      <c r="P30" s="208"/>
      <c r="Q30" s="208"/>
      <c r="R30" s="208"/>
      <c r="S30" s="208"/>
      <c r="T30" s="208"/>
      <c r="U30" s="208"/>
      <c r="V30" s="208"/>
      <c r="W30" s="208"/>
      <c r="X30" s="208"/>
      <c r="Y30" s="208"/>
      <c r="Z30" s="208"/>
      <c r="AA30" s="208"/>
      <c r="AB30" s="208"/>
      <c r="AC30" s="208"/>
      <c r="AD30" s="208"/>
      <c r="AE30" s="208" t="s">
        <v>155</v>
      </c>
      <c r="AF30" s="208"/>
      <c r="AG30" s="208"/>
      <c r="AH30" s="208"/>
      <c r="AI30" s="208"/>
      <c r="AJ30" s="208"/>
      <c r="AK30" s="208"/>
      <c r="AL30" s="208"/>
      <c r="AM30" s="208" t="n">
        <v>21</v>
      </c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customFormat="false" ht="12.75" hidden="false" customHeight="false" outlineLevel="1" collapsed="false">
      <c r="A31" s="209" t="n">
        <v>10</v>
      </c>
      <c r="B31" s="210" t="s">
        <v>274</v>
      </c>
      <c r="C31" s="211" t="s">
        <v>492</v>
      </c>
      <c r="D31" s="212" t="s">
        <v>273</v>
      </c>
      <c r="E31" s="213" t="n">
        <v>262.4</v>
      </c>
      <c r="F31" s="214"/>
      <c r="G31" s="215" t="n">
        <f aca="false">ROUND(E31*F31,2)</f>
        <v>0</v>
      </c>
      <c r="H31" s="206" t="s">
        <v>231</v>
      </c>
      <c r="I31" s="207" t="s">
        <v>154</v>
      </c>
      <c r="J31" s="208"/>
      <c r="K31" s="208"/>
      <c r="L31" s="208"/>
      <c r="M31" s="208"/>
      <c r="N31" s="208"/>
      <c r="O31" s="208"/>
      <c r="P31" s="208"/>
      <c r="Q31" s="208"/>
      <c r="R31" s="208"/>
      <c r="S31" s="208"/>
      <c r="T31" s="208"/>
      <c r="U31" s="208"/>
      <c r="V31" s="208"/>
      <c r="W31" s="208"/>
      <c r="X31" s="208"/>
      <c r="Y31" s="208"/>
      <c r="Z31" s="208"/>
      <c r="AA31" s="208"/>
      <c r="AB31" s="208"/>
      <c r="AC31" s="208"/>
      <c r="AD31" s="208"/>
      <c r="AE31" s="208" t="s">
        <v>155</v>
      </c>
      <c r="AF31" s="208"/>
      <c r="AG31" s="208"/>
      <c r="AH31" s="208"/>
      <c r="AI31" s="208"/>
      <c r="AJ31" s="208"/>
      <c r="AK31" s="208"/>
      <c r="AL31" s="208"/>
      <c r="AM31" s="208" t="n">
        <v>21</v>
      </c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customFormat="false" ht="12.75" hidden="false" customHeight="true" outlineLevel="1" collapsed="false">
      <c r="A32" s="204"/>
      <c r="B32" s="219" t="s">
        <v>276</v>
      </c>
      <c r="C32" s="219"/>
      <c r="D32" s="219"/>
      <c r="E32" s="219"/>
      <c r="F32" s="219"/>
      <c r="G32" s="219"/>
      <c r="H32" s="206"/>
      <c r="I32" s="207"/>
      <c r="J32" s="208"/>
      <c r="K32" s="208"/>
      <c r="L32" s="208"/>
      <c r="M32" s="208"/>
      <c r="N32" s="208"/>
      <c r="O32" s="208"/>
      <c r="P32" s="208"/>
      <c r="Q32" s="208"/>
      <c r="R32" s="208"/>
      <c r="S32" s="208"/>
      <c r="T32" s="208"/>
      <c r="U32" s="208"/>
      <c r="V32" s="208"/>
      <c r="W32" s="208"/>
      <c r="X32" s="208"/>
      <c r="Y32" s="208"/>
      <c r="Z32" s="208"/>
      <c r="AA32" s="208"/>
      <c r="AB32" s="208"/>
      <c r="AC32" s="208" t="n">
        <v>0</v>
      </c>
      <c r="AD32" s="208"/>
      <c r="AE32" s="208"/>
      <c r="AF32" s="208"/>
      <c r="AG32" s="208"/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customFormat="false" ht="12.75" hidden="false" customHeight="true" outlineLevel="1" collapsed="false">
      <c r="A33" s="204"/>
      <c r="B33" s="219" t="s">
        <v>277</v>
      </c>
      <c r="C33" s="219"/>
      <c r="D33" s="219"/>
      <c r="E33" s="219"/>
      <c r="F33" s="219"/>
      <c r="G33" s="219"/>
      <c r="H33" s="206"/>
      <c r="I33" s="207"/>
      <c r="J33" s="208"/>
      <c r="K33" s="208"/>
      <c r="L33" s="208"/>
      <c r="M33" s="208"/>
      <c r="N33" s="208"/>
      <c r="O33" s="208"/>
      <c r="P33" s="208"/>
      <c r="Q33" s="208"/>
      <c r="R33" s="208"/>
      <c r="S33" s="208"/>
      <c r="T33" s="208"/>
      <c r="U33" s="208"/>
      <c r="V33" s="208"/>
      <c r="W33" s="208"/>
      <c r="X33" s="208"/>
      <c r="Y33" s="208"/>
      <c r="Z33" s="208"/>
      <c r="AA33" s="208"/>
      <c r="AB33" s="208"/>
      <c r="AC33" s="208"/>
      <c r="AD33" s="208"/>
      <c r="AE33" s="208" t="s">
        <v>173</v>
      </c>
      <c r="AF33" s="208"/>
      <c r="AG33" s="208"/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customFormat="false" ht="12.75" hidden="false" customHeight="false" outlineLevel="1" collapsed="false">
      <c r="A34" s="209" t="n">
        <v>11</v>
      </c>
      <c r="B34" s="210" t="s">
        <v>278</v>
      </c>
      <c r="C34" s="211" t="s">
        <v>410</v>
      </c>
      <c r="D34" s="212" t="s">
        <v>273</v>
      </c>
      <c r="E34" s="213" t="n">
        <v>152.5</v>
      </c>
      <c r="F34" s="214"/>
      <c r="G34" s="215" t="n">
        <f aca="false">ROUND(E34*F34,2)</f>
        <v>0</v>
      </c>
      <c r="H34" s="206" t="s">
        <v>231</v>
      </c>
      <c r="I34" s="207" t="s">
        <v>486</v>
      </c>
      <c r="J34" s="208"/>
      <c r="K34" s="208"/>
      <c r="L34" s="208"/>
      <c r="M34" s="208"/>
      <c r="N34" s="208"/>
      <c r="O34" s="208"/>
      <c r="P34" s="208"/>
      <c r="Q34" s="208"/>
      <c r="R34" s="208"/>
      <c r="S34" s="208"/>
      <c r="T34" s="208"/>
      <c r="U34" s="208"/>
      <c r="V34" s="208"/>
      <c r="W34" s="208"/>
      <c r="X34" s="208"/>
      <c r="Y34" s="208"/>
      <c r="Z34" s="208"/>
      <c r="AA34" s="208"/>
      <c r="AB34" s="208"/>
      <c r="AC34" s="208"/>
      <c r="AD34" s="208"/>
      <c r="AE34" s="208" t="s">
        <v>155</v>
      </c>
      <c r="AF34" s="208"/>
      <c r="AG34" s="208"/>
      <c r="AH34" s="208"/>
      <c r="AI34" s="208"/>
      <c r="AJ34" s="208"/>
      <c r="AK34" s="208"/>
      <c r="AL34" s="208"/>
      <c r="AM34" s="208" t="n">
        <v>21</v>
      </c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customFormat="false" ht="12.75" hidden="false" customHeight="false" outlineLevel="1" collapsed="false">
      <c r="A35" s="209" t="n">
        <v>12</v>
      </c>
      <c r="B35" s="210" t="s">
        <v>280</v>
      </c>
      <c r="C35" s="211" t="s">
        <v>281</v>
      </c>
      <c r="D35" s="212" t="s">
        <v>273</v>
      </c>
      <c r="E35" s="213" t="n">
        <v>262.4</v>
      </c>
      <c r="F35" s="214"/>
      <c r="G35" s="215" t="n">
        <f aca="false">ROUND(E35*F35,2)</f>
        <v>0</v>
      </c>
      <c r="H35" s="206" t="s">
        <v>231</v>
      </c>
      <c r="I35" s="207" t="s">
        <v>154</v>
      </c>
      <c r="J35" s="208"/>
      <c r="K35" s="208"/>
      <c r="L35" s="208"/>
      <c r="M35" s="208"/>
      <c r="N35" s="208"/>
      <c r="O35" s="208"/>
      <c r="P35" s="208"/>
      <c r="Q35" s="208"/>
      <c r="R35" s="208"/>
      <c r="S35" s="208"/>
      <c r="T35" s="208"/>
      <c r="U35" s="208"/>
      <c r="V35" s="208"/>
      <c r="W35" s="208"/>
      <c r="X35" s="208"/>
      <c r="Y35" s="208"/>
      <c r="Z35" s="208"/>
      <c r="AA35" s="208"/>
      <c r="AB35" s="208"/>
      <c r="AC35" s="208"/>
      <c r="AD35" s="208"/>
      <c r="AE35" s="208" t="s">
        <v>155</v>
      </c>
      <c r="AF35" s="208"/>
      <c r="AG35" s="208"/>
      <c r="AH35" s="208"/>
      <c r="AI35" s="208"/>
      <c r="AJ35" s="208"/>
      <c r="AK35" s="208"/>
      <c r="AL35" s="208"/>
      <c r="AM35" s="208" t="n">
        <v>21</v>
      </c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customFormat="false" ht="12.75" hidden="false" customHeight="true" outlineLevel="1" collapsed="false">
      <c r="A36" s="204"/>
      <c r="B36" s="219" t="s">
        <v>282</v>
      </c>
      <c r="C36" s="219"/>
      <c r="D36" s="219"/>
      <c r="E36" s="219"/>
      <c r="F36" s="219"/>
      <c r="G36" s="219"/>
      <c r="H36" s="206"/>
      <c r="I36" s="207"/>
      <c r="J36" s="208"/>
      <c r="K36" s="208"/>
      <c r="L36" s="208"/>
      <c r="M36" s="208"/>
      <c r="N36" s="208"/>
      <c r="O36" s="208"/>
      <c r="P36" s="208"/>
      <c r="Q36" s="208"/>
      <c r="R36" s="208"/>
      <c r="S36" s="208"/>
      <c r="T36" s="208"/>
      <c r="U36" s="208"/>
      <c r="V36" s="208"/>
      <c r="W36" s="208"/>
      <c r="X36" s="208"/>
      <c r="Y36" s="208"/>
      <c r="Z36" s="208"/>
      <c r="AA36" s="208"/>
      <c r="AB36" s="208"/>
      <c r="AC36" s="208" t="n">
        <v>0</v>
      </c>
      <c r="AD36" s="208"/>
      <c r="AE36" s="208"/>
      <c r="AF36" s="208"/>
      <c r="AG36" s="208"/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customFormat="false" ht="12.75" hidden="false" customHeight="true" outlineLevel="1" collapsed="false">
      <c r="A37" s="204"/>
      <c r="B37" s="219" t="s">
        <v>283</v>
      </c>
      <c r="C37" s="219"/>
      <c r="D37" s="219"/>
      <c r="E37" s="219"/>
      <c r="F37" s="219"/>
      <c r="G37" s="219"/>
      <c r="H37" s="206"/>
      <c r="I37" s="207"/>
      <c r="J37" s="208"/>
      <c r="K37" s="208"/>
      <c r="L37" s="208"/>
      <c r="M37" s="208"/>
      <c r="N37" s="208"/>
      <c r="O37" s="208"/>
      <c r="P37" s="208"/>
      <c r="Q37" s="208"/>
      <c r="R37" s="208"/>
      <c r="S37" s="208"/>
      <c r="T37" s="208"/>
      <c r="U37" s="208"/>
      <c r="V37" s="208"/>
      <c r="W37" s="208"/>
      <c r="X37" s="208"/>
      <c r="Y37" s="208"/>
      <c r="Z37" s="208"/>
      <c r="AA37" s="208"/>
      <c r="AB37" s="208"/>
      <c r="AC37" s="208"/>
      <c r="AD37" s="208"/>
      <c r="AE37" s="208" t="s">
        <v>173</v>
      </c>
      <c r="AF37" s="208"/>
      <c r="AG37" s="208"/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customFormat="false" ht="12.75" hidden="false" customHeight="false" outlineLevel="1" collapsed="false">
      <c r="A38" s="209" t="n">
        <v>13</v>
      </c>
      <c r="B38" s="210" t="s">
        <v>284</v>
      </c>
      <c r="C38" s="211" t="s">
        <v>285</v>
      </c>
      <c r="D38" s="212" t="s">
        <v>247</v>
      </c>
      <c r="E38" s="213" t="n">
        <v>53.27</v>
      </c>
      <c r="F38" s="214"/>
      <c r="G38" s="215" t="n">
        <f aca="false">ROUND(E38*F38,2)</f>
        <v>0</v>
      </c>
      <c r="H38" s="206" t="s">
        <v>231</v>
      </c>
      <c r="I38" s="207" t="s">
        <v>486</v>
      </c>
      <c r="J38" s="208"/>
      <c r="K38" s="208"/>
      <c r="L38" s="208"/>
      <c r="M38" s="208"/>
      <c r="N38" s="208"/>
      <c r="O38" s="208"/>
      <c r="P38" s="208"/>
      <c r="Q38" s="208"/>
      <c r="R38" s="208"/>
      <c r="S38" s="208"/>
      <c r="T38" s="208"/>
      <c r="U38" s="208"/>
      <c r="V38" s="208"/>
      <c r="W38" s="208"/>
      <c r="X38" s="208"/>
      <c r="Y38" s="208"/>
      <c r="Z38" s="208"/>
      <c r="AA38" s="208"/>
      <c r="AB38" s="208"/>
      <c r="AC38" s="208"/>
      <c r="AD38" s="208"/>
      <c r="AE38" s="208" t="s">
        <v>155</v>
      </c>
      <c r="AF38" s="208"/>
      <c r="AG38" s="208"/>
      <c r="AH38" s="208"/>
      <c r="AI38" s="208"/>
      <c r="AJ38" s="208"/>
      <c r="AK38" s="208"/>
      <c r="AL38" s="208"/>
      <c r="AM38" s="208" t="n">
        <v>21</v>
      </c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customFormat="false" ht="12.75" hidden="false" customHeight="false" outlineLevel="1" collapsed="false">
      <c r="A39" s="209" t="n">
        <v>14</v>
      </c>
      <c r="B39" s="210" t="s">
        <v>286</v>
      </c>
      <c r="C39" s="211" t="s">
        <v>287</v>
      </c>
      <c r="D39" s="212" t="s">
        <v>247</v>
      </c>
      <c r="E39" s="213" t="n">
        <v>45.38</v>
      </c>
      <c r="F39" s="214"/>
      <c r="G39" s="215" t="n">
        <f aca="false">ROUND(E39*F39,2)</f>
        <v>0</v>
      </c>
      <c r="H39" s="206" t="s">
        <v>231</v>
      </c>
      <c r="I39" s="207" t="s">
        <v>486</v>
      </c>
      <c r="J39" s="208"/>
      <c r="K39" s="208"/>
      <c r="L39" s="208"/>
      <c r="M39" s="208"/>
      <c r="N39" s="208"/>
      <c r="O39" s="208"/>
      <c r="P39" s="208"/>
      <c r="Q39" s="208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  <c r="AE39" s="208" t="s">
        <v>155</v>
      </c>
      <c r="AF39" s="208"/>
      <c r="AG39" s="208"/>
      <c r="AH39" s="208"/>
      <c r="AI39" s="208"/>
      <c r="AJ39" s="208"/>
      <c r="AK39" s="208"/>
      <c r="AL39" s="208"/>
      <c r="AM39" s="208" t="n">
        <v>21</v>
      </c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customFormat="false" ht="12.75" hidden="false" customHeight="true" outlineLevel="1" collapsed="false">
      <c r="A40" s="204"/>
      <c r="B40" s="219" t="s">
        <v>288</v>
      </c>
      <c r="C40" s="219"/>
      <c r="D40" s="219"/>
      <c r="E40" s="219"/>
      <c r="F40" s="219"/>
      <c r="G40" s="219"/>
      <c r="H40" s="206"/>
      <c r="I40" s="207"/>
      <c r="J40" s="208"/>
      <c r="K40" s="208"/>
      <c r="L40" s="208"/>
      <c r="M40" s="208"/>
      <c r="N40" s="208"/>
      <c r="O40" s="208"/>
      <c r="P40" s="208"/>
      <c r="Q40" s="208"/>
      <c r="R40" s="208"/>
      <c r="S40" s="208"/>
      <c r="T40" s="208"/>
      <c r="U40" s="208"/>
      <c r="V40" s="208"/>
      <c r="W40" s="208"/>
      <c r="X40" s="208"/>
      <c r="Y40" s="208"/>
      <c r="Z40" s="208"/>
      <c r="AA40" s="208"/>
      <c r="AB40" s="208"/>
      <c r="AC40" s="208" t="n">
        <v>0</v>
      </c>
      <c r="AD40" s="208"/>
      <c r="AE40" s="208"/>
      <c r="AF40" s="208"/>
      <c r="AG40" s="208"/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customFormat="false" ht="12.75" hidden="false" customHeight="true" outlineLevel="1" collapsed="false">
      <c r="A41" s="204"/>
      <c r="B41" s="219" t="s">
        <v>289</v>
      </c>
      <c r="C41" s="219"/>
      <c r="D41" s="219"/>
      <c r="E41" s="219"/>
      <c r="F41" s="219"/>
      <c r="G41" s="219"/>
      <c r="H41" s="206"/>
      <c r="I41" s="207"/>
      <c r="J41" s="208"/>
      <c r="K41" s="208"/>
      <c r="L41" s="208"/>
      <c r="M41" s="208"/>
      <c r="N41" s="208"/>
      <c r="O41" s="208"/>
      <c r="P41" s="208"/>
      <c r="Q41" s="208"/>
      <c r="R41" s="208"/>
      <c r="S41" s="208"/>
      <c r="T41" s="208"/>
      <c r="U41" s="208"/>
      <c r="V41" s="208"/>
      <c r="W41" s="208"/>
      <c r="X41" s="208"/>
      <c r="Y41" s="208"/>
      <c r="Z41" s="208"/>
      <c r="AA41" s="208"/>
      <c r="AB41" s="208"/>
      <c r="AC41" s="208"/>
      <c r="AD41" s="208"/>
      <c r="AE41" s="208" t="s">
        <v>173</v>
      </c>
      <c r="AF41" s="208"/>
      <c r="AG41" s="208"/>
      <c r="AH41" s="208"/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customFormat="false" ht="12.75" hidden="false" customHeight="false" outlineLevel="1" collapsed="false">
      <c r="A42" s="209" t="n">
        <v>15</v>
      </c>
      <c r="B42" s="210" t="s">
        <v>290</v>
      </c>
      <c r="C42" s="211" t="s">
        <v>441</v>
      </c>
      <c r="D42" s="212" t="s">
        <v>247</v>
      </c>
      <c r="E42" s="213" t="n">
        <v>53.27</v>
      </c>
      <c r="F42" s="214"/>
      <c r="G42" s="215" t="n">
        <f aca="false">ROUND(E42*F42,2)</f>
        <v>0</v>
      </c>
      <c r="H42" s="206" t="s">
        <v>231</v>
      </c>
      <c r="I42" s="207" t="s">
        <v>486</v>
      </c>
      <c r="J42" s="208"/>
      <c r="K42" s="208"/>
      <c r="L42" s="208"/>
      <c r="M42" s="208"/>
      <c r="N42" s="208"/>
      <c r="O42" s="208"/>
      <c r="P42" s="208"/>
      <c r="Q42" s="208"/>
      <c r="R42" s="208"/>
      <c r="S42" s="208"/>
      <c r="T42" s="208"/>
      <c r="U42" s="208"/>
      <c r="V42" s="208"/>
      <c r="W42" s="208"/>
      <c r="X42" s="208"/>
      <c r="Y42" s="208"/>
      <c r="Z42" s="208"/>
      <c r="AA42" s="208"/>
      <c r="AB42" s="208"/>
      <c r="AC42" s="208"/>
      <c r="AD42" s="208"/>
      <c r="AE42" s="208" t="s">
        <v>155</v>
      </c>
      <c r="AF42" s="208"/>
      <c r="AG42" s="208"/>
      <c r="AH42" s="208"/>
      <c r="AI42" s="208"/>
      <c r="AJ42" s="208"/>
      <c r="AK42" s="208"/>
      <c r="AL42" s="208"/>
      <c r="AM42" s="208" t="n">
        <v>21</v>
      </c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customFormat="false" ht="12.75" hidden="false" customHeight="false" outlineLevel="1" collapsed="false">
      <c r="A43" s="209" t="n">
        <v>16</v>
      </c>
      <c r="B43" s="210" t="s">
        <v>292</v>
      </c>
      <c r="C43" s="211" t="s">
        <v>442</v>
      </c>
      <c r="D43" s="212" t="s">
        <v>247</v>
      </c>
      <c r="E43" s="213" t="n">
        <v>45.38</v>
      </c>
      <c r="F43" s="214"/>
      <c r="G43" s="215" t="n">
        <f aca="false">ROUND(E43*F43,2)</f>
        <v>0</v>
      </c>
      <c r="H43" s="206" t="s">
        <v>231</v>
      </c>
      <c r="I43" s="207" t="s">
        <v>486</v>
      </c>
      <c r="J43" s="208"/>
      <c r="K43" s="208"/>
      <c r="L43" s="208"/>
      <c r="M43" s="208"/>
      <c r="N43" s="208"/>
      <c r="O43" s="208"/>
      <c r="P43" s="208"/>
      <c r="Q43" s="208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  <c r="AE43" s="208" t="s">
        <v>155</v>
      </c>
      <c r="AF43" s="208"/>
      <c r="AG43" s="208"/>
      <c r="AH43" s="208"/>
      <c r="AI43" s="208"/>
      <c r="AJ43" s="208"/>
      <c r="AK43" s="208"/>
      <c r="AL43" s="208"/>
      <c r="AM43" s="208" t="n">
        <v>21</v>
      </c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customFormat="false" ht="12.75" hidden="false" customHeight="true" outlineLevel="1" collapsed="false">
      <c r="A44" s="204"/>
      <c r="B44" s="219" t="s">
        <v>294</v>
      </c>
      <c r="C44" s="219"/>
      <c r="D44" s="219"/>
      <c r="E44" s="219"/>
      <c r="F44" s="219"/>
      <c r="G44" s="219"/>
      <c r="H44" s="206"/>
      <c r="I44" s="207"/>
      <c r="J44" s="208"/>
      <c r="K44" s="208"/>
      <c r="L44" s="208"/>
      <c r="M44" s="208"/>
      <c r="N44" s="208"/>
      <c r="O44" s="208"/>
      <c r="P44" s="208"/>
      <c r="Q44" s="208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 t="n">
        <v>0</v>
      </c>
      <c r="AD44" s="208"/>
      <c r="AE44" s="208"/>
      <c r="AF44" s="208"/>
      <c r="AG44" s="208"/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customFormat="false" ht="12.75" hidden="false" customHeight="true" outlineLevel="1" collapsed="false">
      <c r="A45" s="204"/>
      <c r="B45" s="219" t="s">
        <v>295</v>
      </c>
      <c r="C45" s="219"/>
      <c r="D45" s="219"/>
      <c r="E45" s="219"/>
      <c r="F45" s="219"/>
      <c r="G45" s="219"/>
      <c r="H45" s="206"/>
      <c r="I45" s="207"/>
      <c r="J45" s="208"/>
      <c r="K45" s="208"/>
      <c r="L45" s="208"/>
      <c r="M45" s="208"/>
      <c r="N45" s="208"/>
      <c r="O45" s="208"/>
      <c r="P45" s="208"/>
      <c r="Q45" s="208"/>
      <c r="R45" s="208"/>
      <c r="S45" s="208"/>
      <c r="T45" s="208"/>
      <c r="U45" s="208"/>
      <c r="V45" s="208"/>
      <c r="W45" s="208"/>
      <c r="X45" s="208"/>
      <c r="Y45" s="208"/>
      <c r="Z45" s="208"/>
      <c r="AA45" s="208"/>
      <c r="AB45" s="208"/>
      <c r="AC45" s="208" t="n">
        <v>1</v>
      </c>
      <c r="AD45" s="208"/>
      <c r="AE45" s="208"/>
      <c r="AF45" s="208"/>
      <c r="AG45" s="208"/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customFormat="false" ht="12.75" hidden="false" customHeight="false" outlineLevel="1" collapsed="false">
      <c r="A46" s="209" t="n">
        <v>17</v>
      </c>
      <c r="B46" s="210" t="s">
        <v>296</v>
      </c>
      <c r="C46" s="211" t="s">
        <v>443</v>
      </c>
      <c r="D46" s="212" t="s">
        <v>247</v>
      </c>
      <c r="E46" s="213" t="n">
        <v>108.62</v>
      </c>
      <c r="F46" s="214"/>
      <c r="G46" s="215" t="n">
        <f aca="false">ROUND(E46*F46,2)</f>
        <v>0</v>
      </c>
      <c r="H46" s="206" t="s">
        <v>231</v>
      </c>
      <c r="I46" s="207" t="s">
        <v>486</v>
      </c>
      <c r="J46" s="208"/>
      <c r="K46" s="208"/>
      <c r="L46" s="208"/>
      <c r="M46" s="208"/>
      <c r="N46" s="208"/>
      <c r="O46" s="208"/>
      <c r="P46" s="208"/>
      <c r="Q46" s="208"/>
      <c r="R46" s="208"/>
      <c r="S46" s="208"/>
      <c r="T46" s="208"/>
      <c r="U46" s="208"/>
      <c r="V46" s="208"/>
      <c r="W46" s="208"/>
      <c r="X46" s="208"/>
      <c r="Y46" s="208"/>
      <c r="Z46" s="208"/>
      <c r="AA46" s="208"/>
      <c r="AB46" s="208"/>
      <c r="AC46" s="208"/>
      <c r="AD46" s="208"/>
      <c r="AE46" s="208" t="s">
        <v>155</v>
      </c>
      <c r="AF46" s="208"/>
      <c r="AG46" s="208"/>
      <c r="AH46" s="208"/>
      <c r="AI46" s="208"/>
      <c r="AJ46" s="208"/>
      <c r="AK46" s="208"/>
      <c r="AL46" s="208"/>
      <c r="AM46" s="208" t="n">
        <v>21</v>
      </c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customFormat="false" ht="12.75" hidden="false" customHeight="true" outlineLevel="1" collapsed="false">
      <c r="A47" s="204"/>
      <c r="B47" s="219" t="s">
        <v>298</v>
      </c>
      <c r="C47" s="219"/>
      <c r="D47" s="219"/>
      <c r="E47" s="219"/>
      <c r="F47" s="219"/>
      <c r="G47" s="219"/>
      <c r="H47" s="206"/>
      <c r="I47" s="207"/>
      <c r="J47" s="208"/>
      <c r="K47" s="208"/>
      <c r="L47" s="208"/>
      <c r="M47" s="208"/>
      <c r="N47" s="208"/>
      <c r="O47" s="208"/>
      <c r="P47" s="208"/>
      <c r="Q47" s="208"/>
      <c r="R47" s="208"/>
      <c r="S47" s="208"/>
      <c r="T47" s="208"/>
      <c r="U47" s="208"/>
      <c r="V47" s="208"/>
      <c r="W47" s="208"/>
      <c r="X47" s="208"/>
      <c r="Y47" s="208"/>
      <c r="Z47" s="208"/>
      <c r="AA47" s="208"/>
      <c r="AB47" s="208"/>
      <c r="AC47" s="208" t="n">
        <v>0</v>
      </c>
      <c r="AD47" s="208"/>
      <c r="AE47" s="208"/>
      <c r="AF47" s="208"/>
      <c r="AG47" s="208"/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customFormat="false" ht="12.75" hidden="false" customHeight="true" outlineLevel="1" collapsed="false">
      <c r="A48" s="204"/>
      <c r="B48" s="219" t="s">
        <v>299</v>
      </c>
      <c r="C48" s="219"/>
      <c r="D48" s="219"/>
      <c r="E48" s="219"/>
      <c r="F48" s="219"/>
      <c r="G48" s="219"/>
      <c r="H48" s="206"/>
      <c r="I48" s="207"/>
      <c r="J48" s="208"/>
      <c r="K48" s="208"/>
      <c r="L48" s="208"/>
      <c r="M48" s="208"/>
      <c r="N48" s="208"/>
      <c r="O48" s="208"/>
      <c r="P48" s="208"/>
      <c r="Q48" s="208"/>
      <c r="R48" s="208"/>
      <c r="S48" s="208"/>
      <c r="T48" s="208"/>
      <c r="U48" s="208"/>
      <c r="V48" s="208"/>
      <c r="W48" s="208"/>
      <c r="X48" s="208"/>
      <c r="Y48" s="208"/>
      <c r="Z48" s="208"/>
      <c r="AA48" s="208"/>
      <c r="AB48" s="208"/>
      <c r="AC48" s="208"/>
      <c r="AD48" s="208"/>
      <c r="AE48" s="208" t="s">
        <v>173</v>
      </c>
      <c r="AF48" s="208"/>
      <c r="AG48" s="208"/>
      <c r="AH48" s="208"/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customFormat="false" ht="12.75" hidden="false" customHeight="false" outlineLevel="1" collapsed="false">
      <c r="A49" s="209" t="n">
        <v>18</v>
      </c>
      <c r="B49" s="210" t="s">
        <v>300</v>
      </c>
      <c r="C49" s="211" t="s">
        <v>444</v>
      </c>
      <c r="D49" s="212" t="s">
        <v>247</v>
      </c>
      <c r="E49" s="213" t="n">
        <v>98.65</v>
      </c>
      <c r="F49" s="214"/>
      <c r="G49" s="215" t="n">
        <f aca="false">ROUND(E49*F49,2)</f>
        <v>0</v>
      </c>
      <c r="H49" s="206" t="s">
        <v>231</v>
      </c>
      <c r="I49" s="207" t="s">
        <v>486</v>
      </c>
      <c r="J49" s="208"/>
      <c r="K49" s="208"/>
      <c r="L49" s="208"/>
      <c r="M49" s="208"/>
      <c r="N49" s="208"/>
      <c r="O49" s="208"/>
      <c r="P49" s="208"/>
      <c r="Q49" s="208"/>
      <c r="R49" s="208"/>
      <c r="S49" s="208"/>
      <c r="T49" s="208"/>
      <c r="U49" s="208"/>
      <c r="V49" s="208"/>
      <c r="W49" s="208"/>
      <c r="X49" s="208"/>
      <c r="Y49" s="208"/>
      <c r="Z49" s="208"/>
      <c r="AA49" s="208"/>
      <c r="AB49" s="208"/>
      <c r="AC49" s="208"/>
      <c r="AD49" s="208"/>
      <c r="AE49" s="208" t="s">
        <v>155</v>
      </c>
      <c r="AF49" s="208"/>
      <c r="AG49" s="208"/>
      <c r="AH49" s="208"/>
      <c r="AI49" s="208"/>
      <c r="AJ49" s="208"/>
      <c r="AK49" s="208"/>
      <c r="AL49" s="208"/>
      <c r="AM49" s="208" t="n">
        <v>21</v>
      </c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customFormat="false" ht="12.75" hidden="false" customHeight="true" outlineLevel="1" collapsed="false">
      <c r="A50" s="204"/>
      <c r="B50" s="219" t="s">
        <v>302</v>
      </c>
      <c r="C50" s="219"/>
      <c r="D50" s="219"/>
      <c r="E50" s="219"/>
      <c r="F50" s="219"/>
      <c r="G50" s="219"/>
      <c r="H50" s="206"/>
      <c r="I50" s="207"/>
      <c r="J50" s="208"/>
      <c r="K50" s="208"/>
      <c r="L50" s="208"/>
      <c r="M50" s="208"/>
      <c r="N50" s="208"/>
      <c r="O50" s="208"/>
      <c r="P50" s="208"/>
      <c r="Q50" s="208"/>
      <c r="R50" s="208"/>
      <c r="S50" s="208"/>
      <c r="T50" s="208"/>
      <c r="U50" s="208"/>
      <c r="V50" s="208"/>
      <c r="W50" s="208"/>
      <c r="X50" s="208"/>
      <c r="Y50" s="208"/>
      <c r="Z50" s="208"/>
      <c r="AA50" s="208"/>
      <c r="AB50" s="208"/>
      <c r="AC50" s="208" t="n">
        <v>0</v>
      </c>
      <c r="AD50" s="208"/>
      <c r="AE50" s="208"/>
      <c r="AF50" s="208"/>
      <c r="AG50" s="208"/>
      <c r="AH50" s="208"/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customFormat="false" ht="12.75" hidden="false" customHeight="true" outlineLevel="1" collapsed="false">
      <c r="A51" s="204"/>
      <c r="B51" s="219" t="s">
        <v>303</v>
      </c>
      <c r="C51" s="219"/>
      <c r="D51" s="219"/>
      <c r="E51" s="219"/>
      <c r="F51" s="219"/>
      <c r="G51" s="219"/>
      <c r="H51" s="206"/>
      <c r="I51" s="207"/>
      <c r="J51" s="208"/>
      <c r="K51" s="208"/>
      <c r="L51" s="208"/>
      <c r="M51" s="208"/>
      <c r="N51" s="208"/>
      <c r="O51" s="208"/>
      <c r="P51" s="208"/>
      <c r="Q51" s="208"/>
      <c r="R51" s="208"/>
      <c r="S51" s="208"/>
      <c r="T51" s="208"/>
      <c r="U51" s="208"/>
      <c r="V51" s="208"/>
      <c r="W51" s="208"/>
      <c r="X51" s="208"/>
      <c r="Y51" s="208"/>
      <c r="Z51" s="208"/>
      <c r="AA51" s="208"/>
      <c r="AB51" s="208"/>
      <c r="AC51" s="208"/>
      <c r="AD51" s="208"/>
      <c r="AE51" s="208" t="s">
        <v>173</v>
      </c>
      <c r="AF51" s="208"/>
      <c r="AG51" s="208"/>
      <c r="AH51" s="208"/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customFormat="false" ht="12.75" hidden="false" customHeight="false" outlineLevel="1" collapsed="false">
      <c r="A52" s="209" t="n">
        <v>19</v>
      </c>
      <c r="B52" s="210" t="s">
        <v>304</v>
      </c>
      <c r="C52" s="211" t="s">
        <v>305</v>
      </c>
      <c r="D52" s="212" t="s">
        <v>247</v>
      </c>
      <c r="E52" s="213" t="n">
        <v>108.62</v>
      </c>
      <c r="F52" s="214"/>
      <c r="G52" s="215" t="n">
        <f aca="false">ROUND(E52*F52,2)</f>
        <v>0</v>
      </c>
      <c r="H52" s="206" t="s">
        <v>231</v>
      </c>
      <c r="I52" s="207" t="s">
        <v>486</v>
      </c>
      <c r="J52" s="208"/>
      <c r="K52" s="208"/>
      <c r="L52" s="208"/>
      <c r="M52" s="208"/>
      <c r="N52" s="208"/>
      <c r="O52" s="208"/>
      <c r="P52" s="208"/>
      <c r="Q52" s="208"/>
      <c r="R52" s="208"/>
      <c r="S52" s="208"/>
      <c r="T52" s="208"/>
      <c r="U52" s="208"/>
      <c r="V52" s="208"/>
      <c r="W52" s="208"/>
      <c r="X52" s="208"/>
      <c r="Y52" s="208"/>
      <c r="Z52" s="208"/>
      <c r="AA52" s="208"/>
      <c r="AB52" s="208"/>
      <c r="AC52" s="208"/>
      <c r="AD52" s="208"/>
      <c r="AE52" s="208" t="s">
        <v>155</v>
      </c>
      <c r="AF52" s="208"/>
      <c r="AG52" s="208"/>
      <c r="AH52" s="208"/>
      <c r="AI52" s="208"/>
      <c r="AJ52" s="208"/>
      <c r="AK52" s="208"/>
      <c r="AL52" s="208"/>
      <c r="AM52" s="208" t="n">
        <v>21</v>
      </c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customFormat="false" ht="12.75" hidden="false" customHeight="true" outlineLevel="1" collapsed="false">
      <c r="A53" s="204"/>
      <c r="B53" s="216"/>
      <c r="C53" s="217" t="s">
        <v>306</v>
      </c>
      <c r="D53" s="217"/>
      <c r="E53" s="217"/>
      <c r="F53" s="217"/>
      <c r="G53" s="217"/>
      <c r="H53" s="206"/>
      <c r="I53" s="207"/>
      <c r="J53" s="208"/>
      <c r="K53" s="208"/>
      <c r="L53" s="208"/>
      <c r="M53" s="208"/>
      <c r="N53" s="208"/>
      <c r="O53" s="208"/>
      <c r="P53" s="208"/>
      <c r="Q53" s="208"/>
      <c r="R53" s="208"/>
      <c r="S53" s="208"/>
      <c r="T53" s="208"/>
      <c r="U53" s="208"/>
      <c r="V53" s="208"/>
      <c r="W53" s="208"/>
      <c r="X53" s="208"/>
      <c r="Y53" s="208"/>
      <c r="Z53" s="208"/>
      <c r="AA53" s="208"/>
      <c r="AB53" s="208"/>
      <c r="AC53" s="208"/>
      <c r="AD53" s="208"/>
      <c r="AE53" s="208"/>
      <c r="AF53" s="208"/>
      <c r="AG53" s="208"/>
      <c r="AH53" s="208"/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18" t="str">
        <f aca="false">C53</f>
        <v>včetně strojního přemístění materiálu pro zásyp ze vzdálenosti do 10 m od okraje zásypu</v>
      </c>
      <c r="BB53" s="208"/>
      <c r="BC53" s="208"/>
      <c r="BD53" s="208"/>
      <c r="BE53" s="208"/>
      <c r="BF53" s="208"/>
      <c r="BG53" s="208"/>
      <c r="BH53" s="208"/>
    </row>
    <row r="54" customFormat="false" ht="12.75" hidden="false" customHeight="true" outlineLevel="1" collapsed="false">
      <c r="A54" s="204"/>
      <c r="B54" s="219" t="s">
        <v>493</v>
      </c>
      <c r="C54" s="219"/>
      <c r="D54" s="219"/>
      <c r="E54" s="219"/>
      <c r="F54" s="219"/>
      <c r="G54" s="219"/>
      <c r="H54" s="206"/>
      <c r="I54" s="207"/>
      <c r="J54" s="208"/>
      <c r="K54" s="208"/>
      <c r="L54" s="208"/>
      <c r="M54" s="208"/>
      <c r="N54" s="208"/>
      <c r="O54" s="208"/>
      <c r="P54" s="208"/>
      <c r="Q54" s="208"/>
      <c r="R54" s="208"/>
      <c r="S54" s="208"/>
      <c r="T54" s="208"/>
      <c r="U54" s="208"/>
      <c r="V54" s="208"/>
      <c r="W54" s="208"/>
      <c r="X54" s="208"/>
      <c r="Y54" s="208"/>
      <c r="Z54" s="208"/>
      <c r="AA54" s="208"/>
      <c r="AB54" s="208"/>
      <c r="AC54" s="208" t="n">
        <v>0</v>
      </c>
      <c r="AD54" s="208"/>
      <c r="AE54" s="208"/>
      <c r="AF54" s="208"/>
      <c r="AG54" s="208"/>
      <c r="AH54" s="208"/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customFormat="false" ht="12.75" hidden="false" customHeight="true" outlineLevel="1" collapsed="false">
      <c r="A55" s="204"/>
      <c r="B55" s="219" t="s">
        <v>494</v>
      </c>
      <c r="C55" s="219"/>
      <c r="D55" s="219"/>
      <c r="E55" s="219"/>
      <c r="F55" s="219"/>
      <c r="G55" s="219"/>
      <c r="H55" s="206"/>
      <c r="I55" s="207"/>
      <c r="J55" s="208"/>
      <c r="K55" s="208"/>
      <c r="L55" s="208"/>
      <c r="M55" s="208"/>
      <c r="N55" s="208"/>
      <c r="O55" s="208"/>
      <c r="P55" s="208"/>
      <c r="Q55" s="208"/>
      <c r="R55" s="208"/>
      <c r="S55" s="208"/>
      <c r="T55" s="208"/>
      <c r="U55" s="208"/>
      <c r="V55" s="208"/>
      <c r="W55" s="208"/>
      <c r="X55" s="208"/>
      <c r="Y55" s="208"/>
      <c r="Z55" s="208"/>
      <c r="AA55" s="208"/>
      <c r="AB55" s="208"/>
      <c r="AC55" s="208"/>
      <c r="AD55" s="208"/>
      <c r="AE55" s="208" t="s">
        <v>173</v>
      </c>
      <c r="AF55" s="208"/>
      <c r="AG55" s="208"/>
      <c r="AH55" s="208"/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customFormat="false" ht="12.75" hidden="false" customHeight="false" outlineLevel="1" collapsed="false">
      <c r="A56" s="209" t="n">
        <v>20</v>
      </c>
      <c r="B56" s="210" t="s">
        <v>495</v>
      </c>
      <c r="C56" s="211" t="s">
        <v>496</v>
      </c>
      <c r="D56" s="212" t="s">
        <v>273</v>
      </c>
      <c r="E56" s="213" t="n">
        <v>414.5</v>
      </c>
      <c r="F56" s="214"/>
      <c r="G56" s="215" t="n">
        <f aca="false">ROUND(E56*F56,2)</f>
        <v>0</v>
      </c>
      <c r="H56" s="206" t="s">
        <v>231</v>
      </c>
      <c r="I56" s="207" t="s">
        <v>154</v>
      </c>
      <c r="J56" s="208"/>
      <c r="K56" s="208"/>
      <c r="L56" s="208"/>
      <c r="M56" s="208"/>
      <c r="N56" s="208"/>
      <c r="O56" s="208"/>
      <c r="P56" s="208"/>
      <c r="Q56" s="208"/>
      <c r="R56" s="208"/>
      <c r="S56" s="208"/>
      <c r="T56" s="208"/>
      <c r="U56" s="208"/>
      <c r="V56" s="208"/>
      <c r="W56" s="208"/>
      <c r="X56" s="208"/>
      <c r="Y56" s="208"/>
      <c r="Z56" s="208"/>
      <c r="AA56" s="208"/>
      <c r="AB56" s="208"/>
      <c r="AC56" s="208"/>
      <c r="AD56" s="208"/>
      <c r="AE56" s="208" t="s">
        <v>155</v>
      </c>
      <c r="AF56" s="208"/>
      <c r="AG56" s="208"/>
      <c r="AH56" s="208"/>
      <c r="AI56" s="208"/>
      <c r="AJ56" s="208"/>
      <c r="AK56" s="208"/>
      <c r="AL56" s="208"/>
      <c r="AM56" s="208" t="n">
        <v>21</v>
      </c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customFormat="false" ht="12.75" hidden="false" customHeight="false" outlineLevel="1" collapsed="false">
      <c r="A57" s="209" t="n">
        <v>21</v>
      </c>
      <c r="B57" s="210" t="s">
        <v>311</v>
      </c>
      <c r="C57" s="211" t="s">
        <v>312</v>
      </c>
      <c r="D57" s="212" t="s">
        <v>247</v>
      </c>
      <c r="E57" s="213" t="n">
        <v>31.48</v>
      </c>
      <c r="F57" s="214"/>
      <c r="G57" s="215" t="n">
        <f aca="false">ROUND(E57*F57,2)</f>
        <v>0</v>
      </c>
      <c r="H57" s="206"/>
      <c r="I57" s="207" t="s">
        <v>313</v>
      </c>
      <c r="J57" s="208"/>
      <c r="K57" s="208"/>
      <c r="L57" s="208"/>
      <c r="M57" s="208"/>
      <c r="N57" s="208"/>
      <c r="O57" s="208"/>
      <c r="P57" s="208"/>
      <c r="Q57" s="208"/>
      <c r="R57" s="208"/>
      <c r="S57" s="208"/>
      <c r="T57" s="208"/>
      <c r="U57" s="208"/>
      <c r="V57" s="208"/>
      <c r="W57" s="208"/>
      <c r="X57" s="208"/>
      <c r="Y57" s="208"/>
      <c r="Z57" s="208"/>
      <c r="AA57" s="208"/>
      <c r="AB57" s="208"/>
      <c r="AC57" s="208"/>
      <c r="AD57" s="208"/>
      <c r="AE57" s="208" t="s">
        <v>314</v>
      </c>
      <c r="AF57" s="208" t="n">
        <v>1</v>
      </c>
      <c r="AG57" s="208"/>
      <c r="AH57" s="208"/>
      <c r="AI57" s="208"/>
      <c r="AJ57" s="208"/>
      <c r="AK57" s="208"/>
      <c r="AL57" s="208"/>
      <c r="AM57" s="208" t="n">
        <v>21</v>
      </c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customFormat="false" ht="12.75" hidden="false" customHeight="false" outlineLevel="1" collapsed="false">
      <c r="A58" s="209" t="n">
        <v>22</v>
      </c>
      <c r="B58" s="210" t="s">
        <v>315</v>
      </c>
      <c r="C58" s="211" t="s">
        <v>316</v>
      </c>
      <c r="D58" s="212" t="s">
        <v>247</v>
      </c>
      <c r="E58" s="213" t="n">
        <v>31.48</v>
      </c>
      <c r="F58" s="214"/>
      <c r="G58" s="215" t="n">
        <f aca="false">ROUND(E58*F58,2)</f>
        <v>0</v>
      </c>
      <c r="H58" s="206"/>
      <c r="I58" s="207" t="s">
        <v>313</v>
      </c>
      <c r="J58" s="208"/>
      <c r="K58" s="208"/>
      <c r="L58" s="208"/>
      <c r="M58" s="208"/>
      <c r="N58" s="208"/>
      <c r="O58" s="208"/>
      <c r="P58" s="208"/>
      <c r="Q58" s="208"/>
      <c r="R58" s="208"/>
      <c r="S58" s="208"/>
      <c r="T58" s="208"/>
      <c r="U58" s="208"/>
      <c r="V58" s="208"/>
      <c r="W58" s="208"/>
      <c r="X58" s="208"/>
      <c r="Y58" s="208"/>
      <c r="Z58" s="208"/>
      <c r="AA58" s="208"/>
      <c r="AB58" s="208"/>
      <c r="AC58" s="208"/>
      <c r="AD58" s="208"/>
      <c r="AE58" s="208" t="s">
        <v>314</v>
      </c>
      <c r="AF58" s="208" t="n">
        <v>1</v>
      </c>
      <c r="AG58" s="208"/>
      <c r="AH58" s="208"/>
      <c r="AI58" s="208"/>
      <c r="AJ58" s="208"/>
      <c r="AK58" s="208"/>
      <c r="AL58" s="208"/>
      <c r="AM58" s="208" t="n">
        <v>21</v>
      </c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customFormat="false" ht="12.75" hidden="false" customHeight="false" outlineLevel="1" collapsed="false">
      <c r="A59" s="209" t="n">
        <v>23</v>
      </c>
      <c r="B59" s="210" t="s">
        <v>317</v>
      </c>
      <c r="C59" s="211" t="s">
        <v>318</v>
      </c>
      <c r="D59" s="212" t="s">
        <v>247</v>
      </c>
      <c r="E59" s="213" t="n">
        <v>108.62</v>
      </c>
      <c r="F59" s="214"/>
      <c r="G59" s="215" t="n">
        <f aca="false">ROUND(E59*F59,2)</f>
        <v>0</v>
      </c>
      <c r="H59" s="206"/>
      <c r="I59" s="207" t="s">
        <v>313</v>
      </c>
      <c r="J59" s="208"/>
      <c r="K59" s="208"/>
      <c r="L59" s="208"/>
      <c r="M59" s="208"/>
      <c r="N59" s="208"/>
      <c r="O59" s="208"/>
      <c r="P59" s="208"/>
      <c r="Q59" s="208"/>
      <c r="R59" s="208"/>
      <c r="S59" s="208"/>
      <c r="T59" s="208"/>
      <c r="U59" s="208"/>
      <c r="V59" s="208"/>
      <c r="W59" s="208"/>
      <c r="X59" s="208"/>
      <c r="Y59" s="208"/>
      <c r="Z59" s="208"/>
      <c r="AA59" s="208"/>
      <c r="AB59" s="208"/>
      <c r="AC59" s="208"/>
      <c r="AD59" s="208"/>
      <c r="AE59" s="208" t="s">
        <v>314</v>
      </c>
      <c r="AF59" s="208" t="n">
        <v>1</v>
      </c>
      <c r="AG59" s="208"/>
      <c r="AH59" s="208"/>
      <c r="AI59" s="208"/>
      <c r="AJ59" s="208"/>
      <c r="AK59" s="208"/>
      <c r="AL59" s="208"/>
      <c r="AM59" s="208" t="n">
        <v>21</v>
      </c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</row>
    <row r="60" customFormat="false" ht="12.75" hidden="false" customHeight="false" outlineLevel="1" collapsed="false">
      <c r="A60" s="209" t="n">
        <v>24</v>
      </c>
      <c r="B60" s="210" t="s">
        <v>497</v>
      </c>
      <c r="C60" s="211" t="s">
        <v>498</v>
      </c>
      <c r="D60" s="212" t="s">
        <v>461</v>
      </c>
      <c r="E60" s="213" t="n">
        <v>4.14</v>
      </c>
      <c r="F60" s="214"/>
      <c r="G60" s="215" t="n">
        <f aca="false">ROUND(E60*F60,2)</f>
        <v>0</v>
      </c>
      <c r="H60" s="206" t="s">
        <v>331</v>
      </c>
      <c r="I60" s="207" t="s">
        <v>486</v>
      </c>
      <c r="J60" s="208"/>
      <c r="K60" s="208"/>
      <c r="L60" s="208"/>
      <c r="M60" s="208"/>
      <c r="N60" s="208"/>
      <c r="O60" s="208"/>
      <c r="P60" s="208"/>
      <c r="Q60" s="208"/>
      <c r="R60" s="208"/>
      <c r="S60" s="208"/>
      <c r="T60" s="208"/>
      <c r="U60" s="208"/>
      <c r="V60" s="208"/>
      <c r="W60" s="208"/>
      <c r="X60" s="208"/>
      <c r="Y60" s="208"/>
      <c r="Z60" s="208"/>
      <c r="AA60" s="208"/>
      <c r="AB60" s="208"/>
      <c r="AC60" s="208"/>
      <c r="AD60" s="208"/>
      <c r="AE60" s="208" t="s">
        <v>155</v>
      </c>
      <c r="AF60" s="208"/>
      <c r="AG60" s="208"/>
      <c r="AH60" s="208"/>
      <c r="AI60" s="208"/>
      <c r="AJ60" s="208"/>
      <c r="AK60" s="208"/>
      <c r="AL60" s="208"/>
      <c r="AM60" s="208" t="n">
        <v>21</v>
      </c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208"/>
      <c r="BC60" s="208"/>
      <c r="BD60" s="208"/>
      <c r="BE60" s="208"/>
      <c r="BF60" s="208"/>
      <c r="BG60" s="208"/>
      <c r="BH60" s="208"/>
    </row>
    <row r="61" customFormat="false" ht="12.75" hidden="false" customHeight="false" outlineLevel="0" collapsed="false">
      <c r="A61" s="196" t="s">
        <v>147</v>
      </c>
      <c r="B61" s="197" t="s">
        <v>81</v>
      </c>
      <c r="C61" s="198" t="s">
        <v>82</v>
      </c>
      <c r="D61" s="199"/>
      <c r="E61" s="200"/>
      <c r="F61" s="220" t="n">
        <f aca="false">SUM(G62:G65)</f>
        <v>0</v>
      </c>
      <c r="G61" s="220"/>
      <c r="H61" s="202"/>
      <c r="I61" s="203"/>
      <c r="AE61" s="0" t="s">
        <v>148</v>
      </c>
    </row>
    <row r="62" customFormat="false" ht="12.75" hidden="false" customHeight="true" outlineLevel="1" collapsed="false">
      <c r="A62" s="204"/>
      <c r="B62" s="205" t="s">
        <v>324</v>
      </c>
      <c r="C62" s="205"/>
      <c r="D62" s="205"/>
      <c r="E62" s="205"/>
      <c r="F62" s="205"/>
      <c r="G62" s="205"/>
      <c r="H62" s="206"/>
      <c r="I62" s="207"/>
      <c r="J62" s="208"/>
      <c r="K62" s="208"/>
      <c r="L62" s="208"/>
      <c r="M62" s="208"/>
      <c r="N62" s="208"/>
      <c r="O62" s="208"/>
      <c r="P62" s="208"/>
      <c r="Q62" s="208"/>
      <c r="R62" s="208"/>
      <c r="S62" s="208"/>
      <c r="T62" s="208"/>
      <c r="U62" s="208"/>
      <c r="V62" s="208"/>
      <c r="W62" s="208"/>
      <c r="X62" s="208"/>
      <c r="Y62" s="208"/>
      <c r="Z62" s="208"/>
      <c r="AA62" s="208"/>
      <c r="AB62" s="208"/>
      <c r="AC62" s="208" t="n">
        <v>0</v>
      </c>
      <c r="AD62" s="208"/>
      <c r="AE62" s="208"/>
      <c r="AF62" s="208"/>
      <c r="AG62" s="208"/>
      <c r="AH62" s="208"/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</row>
    <row r="63" customFormat="false" ht="12.75" hidden="false" customHeight="true" outlineLevel="1" collapsed="false">
      <c r="A63" s="204"/>
      <c r="B63" s="219" t="s">
        <v>325</v>
      </c>
      <c r="C63" s="219"/>
      <c r="D63" s="219"/>
      <c r="E63" s="219"/>
      <c r="F63" s="219"/>
      <c r="G63" s="219"/>
      <c r="H63" s="206"/>
      <c r="I63" s="207"/>
      <c r="J63" s="208"/>
      <c r="K63" s="208"/>
      <c r="L63" s="208"/>
      <c r="M63" s="208"/>
      <c r="N63" s="208"/>
      <c r="O63" s="208"/>
      <c r="P63" s="208"/>
      <c r="Q63" s="208"/>
      <c r="R63" s="208"/>
      <c r="S63" s="208"/>
      <c r="T63" s="208"/>
      <c r="U63" s="208"/>
      <c r="V63" s="208"/>
      <c r="W63" s="208"/>
      <c r="X63" s="208"/>
      <c r="Y63" s="208"/>
      <c r="Z63" s="208"/>
      <c r="AA63" s="208"/>
      <c r="AB63" s="208"/>
      <c r="AC63" s="208"/>
      <c r="AD63" s="208"/>
      <c r="AE63" s="208" t="s">
        <v>173</v>
      </c>
      <c r="AF63" s="208"/>
      <c r="AG63" s="208"/>
      <c r="AH63" s="208"/>
      <c r="AI63" s="208"/>
      <c r="AJ63" s="208"/>
      <c r="AK63" s="208"/>
      <c r="AL63" s="208"/>
      <c r="AM63" s="208"/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</row>
    <row r="64" customFormat="false" ht="12.75" hidden="false" customHeight="false" outlineLevel="1" collapsed="false">
      <c r="A64" s="209" t="n">
        <v>25</v>
      </c>
      <c r="B64" s="210" t="s">
        <v>326</v>
      </c>
      <c r="C64" s="211" t="s">
        <v>327</v>
      </c>
      <c r="D64" s="212" t="s">
        <v>247</v>
      </c>
      <c r="E64" s="213" t="n">
        <v>6.42</v>
      </c>
      <c r="F64" s="214"/>
      <c r="G64" s="215" t="n">
        <f aca="false">ROUND(E64*F64,2)</f>
        <v>0</v>
      </c>
      <c r="H64" s="206" t="s">
        <v>323</v>
      </c>
      <c r="I64" s="207" t="s">
        <v>486</v>
      </c>
      <c r="J64" s="208"/>
      <c r="K64" s="208"/>
      <c r="L64" s="208"/>
      <c r="M64" s="208"/>
      <c r="N64" s="208"/>
      <c r="O64" s="208"/>
      <c r="P64" s="208"/>
      <c r="Q64" s="208"/>
      <c r="R64" s="208"/>
      <c r="S64" s="208"/>
      <c r="T64" s="208"/>
      <c r="U64" s="208"/>
      <c r="V64" s="208"/>
      <c r="W64" s="208"/>
      <c r="X64" s="208"/>
      <c r="Y64" s="208"/>
      <c r="Z64" s="208"/>
      <c r="AA64" s="208"/>
      <c r="AB64" s="208"/>
      <c r="AC64" s="208"/>
      <c r="AD64" s="208"/>
      <c r="AE64" s="208" t="s">
        <v>155</v>
      </c>
      <c r="AF64" s="208"/>
      <c r="AG64" s="208"/>
      <c r="AH64" s="208"/>
      <c r="AI64" s="208"/>
      <c r="AJ64" s="208"/>
      <c r="AK64" s="208"/>
      <c r="AL64" s="208"/>
      <c r="AM64" s="208" t="n">
        <v>21</v>
      </c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08"/>
      <c r="BB64" s="208"/>
      <c r="BC64" s="208"/>
      <c r="BD64" s="208"/>
      <c r="BE64" s="208"/>
      <c r="BF64" s="208"/>
      <c r="BG64" s="208"/>
      <c r="BH64" s="208"/>
    </row>
    <row r="65" customFormat="false" ht="12.75" hidden="false" customHeight="false" outlineLevel="1" collapsed="false">
      <c r="A65" s="209" t="n">
        <v>26</v>
      </c>
      <c r="B65" s="210" t="s">
        <v>328</v>
      </c>
      <c r="C65" s="211" t="s">
        <v>415</v>
      </c>
      <c r="D65" s="212" t="s">
        <v>330</v>
      </c>
      <c r="E65" s="213" t="n">
        <v>48.79</v>
      </c>
      <c r="F65" s="214"/>
      <c r="G65" s="215" t="n">
        <f aca="false">ROUND(E65*F65,2)</f>
        <v>0</v>
      </c>
      <c r="H65" s="206" t="s">
        <v>331</v>
      </c>
      <c r="I65" s="207" t="s">
        <v>486</v>
      </c>
      <c r="J65" s="208"/>
      <c r="K65" s="208"/>
      <c r="L65" s="208"/>
      <c r="M65" s="208"/>
      <c r="N65" s="208"/>
      <c r="O65" s="208"/>
      <c r="P65" s="208"/>
      <c r="Q65" s="208"/>
      <c r="R65" s="208"/>
      <c r="S65" s="208"/>
      <c r="T65" s="208"/>
      <c r="U65" s="208"/>
      <c r="V65" s="208"/>
      <c r="W65" s="208"/>
      <c r="X65" s="208"/>
      <c r="Y65" s="208"/>
      <c r="Z65" s="208"/>
      <c r="AA65" s="208"/>
      <c r="AB65" s="208"/>
      <c r="AC65" s="208"/>
      <c r="AD65" s="208"/>
      <c r="AE65" s="208" t="s">
        <v>155</v>
      </c>
      <c r="AF65" s="208"/>
      <c r="AG65" s="208"/>
      <c r="AH65" s="208"/>
      <c r="AI65" s="208"/>
      <c r="AJ65" s="208"/>
      <c r="AK65" s="208"/>
      <c r="AL65" s="208"/>
      <c r="AM65" s="208" t="n">
        <v>21</v>
      </c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customFormat="false" ht="12.75" hidden="false" customHeight="false" outlineLevel="0" collapsed="false">
      <c r="A66" s="196" t="s">
        <v>147</v>
      </c>
      <c r="B66" s="197" t="s">
        <v>85</v>
      </c>
      <c r="C66" s="198" t="s">
        <v>86</v>
      </c>
      <c r="D66" s="199"/>
      <c r="E66" s="200"/>
      <c r="F66" s="220" t="n">
        <f aca="false">SUM(G67:G81)</f>
        <v>0</v>
      </c>
      <c r="G66" s="220"/>
      <c r="H66" s="202"/>
      <c r="I66" s="203"/>
      <c r="AE66" s="0" t="s">
        <v>148</v>
      </c>
    </row>
    <row r="67" customFormat="false" ht="12.75" hidden="false" customHeight="true" outlineLevel="1" collapsed="false">
      <c r="A67" s="204"/>
      <c r="B67" s="205" t="s">
        <v>307</v>
      </c>
      <c r="C67" s="205"/>
      <c r="D67" s="205"/>
      <c r="E67" s="205"/>
      <c r="F67" s="205"/>
      <c r="G67" s="205"/>
      <c r="H67" s="206"/>
      <c r="I67" s="207"/>
      <c r="J67" s="208"/>
      <c r="K67" s="208"/>
      <c r="L67" s="208"/>
      <c r="M67" s="208"/>
      <c r="N67" s="208"/>
      <c r="O67" s="208"/>
      <c r="P67" s="208"/>
      <c r="Q67" s="208"/>
      <c r="R67" s="208"/>
      <c r="S67" s="208"/>
      <c r="T67" s="208"/>
      <c r="U67" s="208"/>
      <c r="V67" s="208"/>
      <c r="W67" s="208"/>
      <c r="X67" s="208"/>
      <c r="Y67" s="208"/>
      <c r="Z67" s="208"/>
      <c r="AA67" s="208"/>
      <c r="AB67" s="208"/>
      <c r="AC67" s="208" t="n">
        <v>0</v>
      </c>
      <c r="AD67" s="208"/>
      <c r="AE67" s="208"/>
      <c r="AF67" s="208"/>
      <c r="AG67" s="208"/>
      <c r="AH67" s="208"/>
      <c r="AI67" s="208"/>
      <c r="AJ67" s="208"/>
      <c r="AK67" s="208"/>
      <c r="AL67" s="208"/>
      <c r="AM67" s="208"/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08"/>
      <c r="BB67" s="208"/>
      <c r="BC67" s="208"/>
      <c r="BD67" s="208"/>
      <c r="BE67" s="208"/>
      <c r="BF67" s="208"/>
      <c r="BG67" s="208"/>
      <c r="BH67" s="208"/>
    </row>
    <row r="68" customFormat="false" ht="22.5" hidden="false" customHeight="true" outlineLevel="1" collapsed="false">
      <c r="A68" s="204"/>
      <c r="B68" s="219" t="s">
        <v>308</v>
      </c>
      <c r="C68" s="219"/>
      <c r="D68" s="219"/>
      <c r="E68" s="219"/>
      <c r="F68" s="219"/>
      <c r="G68" s="219"/>
      <c r="H68" s="206"/>
      <c r="I68" s="207"/>
      <c r="J68" s="208"/>
      <c r="K68" s="208"/>
      <c r="L68" s="208"/>
      <c r="M68" s="208"/>
      <c r="N68" s="208"/>
      <c r="O68" s="208"/>
      <c r="P68" s="208"/>
      <c r="Q68" s="208"/>
      <c r="R68" s="208"/>
      <c r="S68" s="208"/>
      <c r="T68" s="208"/>
      <c r="U68" s="208"/>
      <c r="V68" s="208"/>
      <c r="W68" s="208"/>
      <c r="X68" s="208"/>
      <c r="Y68" s="208"/>
      <c r="Z68" s="208"/>
      <c r="AA68" s="208"/>
      <c r="AB68" s="208"/>
      <c r="AC68" s="208"/>
      <c r="AD68" s="208"/>
      <c r="AE68" s="208" t="s">
        <v>173</v>
      </c>
      <c r="AF68" s="208"/>
      <c r="AG68" s="208"/>
      <c r="AH68" s="208"/>
      <c r="AI68" s="208"/>
      <c r="AJ68" s="208"/>
      <c r="AK68" s="208"/>
      <c r="AL68" s="208"/>
      <c r="AM68" s="208"/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18" t="str">
        <f aca="false">B68</f>
        <v>sypaninou z vhodných hornin tř. 1 - 4 nebo materiálem připraveným podél výkopu ve vzdálenosti do 3 m od jeho kraje, pro jakoukoliv hloubku výkopu a jakoukoliv míru zhutnění,</v>
      </c>
      <c r="BA68" s="208"/>
      <c r="BB68" s="208"/>
      <c r="BC68" s="208"/>
      <c r="BD68" s="208"/>
      <c r="BE68" s="208"/>
      <c r="BF68" s="208"/>
      <c r="BG68" s="208"/>
      <c r="BH68" s="208"/>
    </row>
    <row r="69" customFormat="false" ht="12.75" hidden="false" customHeight="false" outlineLevel="1" collapsed="false">
      <c r="A69" s="209" t="n">
        <v>27</v>
      </c>
      <c r="B69" s="210" t="s">
        <v>309</v>
      </c>
      <c r="C69" s="211" t="s">
        <v>310</v>
      </c>
      <c r="D69" s="212" t="s">
        <v>247</v>
      </c>
      <c r="E69" s="213" t="n">
        <v>25.06</v>
      </c>
      <c r="F69" s="214"/>
      <c r="G69" s="215" t="n">
        <f aca="false">ROUND(E69*F69,2)</f>
        <v>0</v>
      </c>
      <c r="H69" s="206" t="s">
        <v>231</v>
      </c>
      <c r="I69" s="207" t="s">
        <v>486</v>
      </c>
      <c r="J69" s="208"/>
      <c r="K69" s="208"/>
      <c r="L69" s="208"/>
      <c r="M69" s="208"/>
      <c r="N69" s="208"/>
      <c r="O69" s="208"/>
      <c r="P69" s="208"/>
      <c r="Q69" s="208"/>
      <c r="R69" s="208"/>
      <c r="S69" s="208"/>
      <c r="T69" s="208"/>
      <c r="U69" s="208"/>
      <c r="V69" s="208"/>
      <c r="W69" s="208"/>
      <c r="X69" s="208"/>
      <c r="Y69" s="208"/>
      <c r="Z69" s="208"/>
      <c r="AA69" s="208"/>
      <c r="AB69" s="208"/>
      <c r="AC69" s="208"/>
      <c r="AD69" s="208"/>
      <c r="AE69" s="208" t="s">
        <v>155</v>
      </c>
      <c r="AF69" s="208"/>
      <c r="AG69" s="208"/>
      <c r="AH69" s="208"/>
      <c r="AI69" s="208"/>
      <c r="AJ69" s="208"/>
      <c r="AK69" s="208"/>
      <c r="AL69" s="208"/>
      <c r="AM69" s="208" t="n">
        <v>21</v>
      </c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</row>
    <row r="70" customFormat="false" ht="12.75" hidden="false" customHeight="true" outlineLevel="1" collapsed="false">
      <c r="A70" s="204"/>
      <c r="B70" s="219" t="s">
        <v>445</v>
      </c>
      <c r="C70" s="219"/>
      <c r="D70" s="219"/>
      <c r="E70" s="219"/>
      <c r="F70" s="219"/>
      <c r="G70" s="219"/>
      <c r="H70" s="206"/>
      <c r="I70" s="207"/>
      <c r="J70" s="208"/>
      <c r="K70" s="208"/>
      <c r="L70" s="208"/>
      <c r="M70" s="208"/>
      <c r="N70" s="208"/>
      <c r="O70" s="208"/>
      <c r="P70" s="208"/>
      <c r="Q70" s="208"/>
      <c r="R70" s="208"/>
      <c r="S70" s="208"/>
      <c r="T70" s="208"/>
      <c r="U70" s="208"/>
      <c r="V70" s="208"/>
      <c r="W70" s="208"/>
      <c r="X70" s="208"/>
      <c r="Y70" s="208"/>
      <c r="Z70" s="208"/>
      <c r="AA70" s="208"/>
      <c r="AB70" s="208"/>
      <c r="AC70" s="208" t="n">
        <v>0</v>
      </c>
      <c r="AD70" s="208"/>
      <c r="AE70" s="208"/>
      <c r="AF70" s="208"/>
      <c r="AG70" s="208"/>
      <c r="AH70" s="208"/>
      <c r="AI70" s="208"/>
      <c r="AJ70" s="208"/>
      <c r="AK70" s="208"/>
      <c r="AL70" s="208"/>
      <c r="AM70" s="208"/>
      <c r="AN70" s="208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8"/>
      <c r="BC70" s="208"/>
      <c r="BD70" s="208"/>
      <c r="BE70" s="208"/>
      <c r="BF70" s="208"/>
      <c r="BG70" s="208"/>
      <c r="BH70" s="208"/>
    </row>
    <row r="71" customFormat="false" ht="12.75" hidden="false" customHeight="true" outlineLevel="1" collapsed="false">
      <c r="A71" s="204"/>
      <c r="B71" s="219" t="s">
        <v>325</v>
      </c>
      <c r="C71" s="219"/>
      <c r="D71" s="219"/>
      <c r="E71" s="219"/>
      <c r="F71" s="219"/>
      <c r="G71" s="219"/>
      <c r="H71" s="206"/>
      <c r="I71" s="207"/>
      <c r="J71" s="208"/>
      <c r="K71" s="208"/>
      <c r="L71" s="208"/>
      <c r="M71" s="208"/>
      <c r="N71" s="208"/>
      <c r="O71" s="208"/>
      <c r="P71" s="208"/>
      <c r="Q71" s="208"/>
      <c r="R71" s="208"/>
      <c r="S71" s="208"/>
      <c r="T71" s="208"/>
      <c r="U71" s="208"/>
      <c r="V71" s="208"/>
      <c r="W71" s="208"/>
      <c r="X71" s="208"/>
      <c r="Y71" s="208"/>
      <c r="Z71" s="208"/>
      <c r="AA71" s="208"/>
      <c r="AB71" s="208"/>
      <c r="AC71" s="208"/>
      <c r="AD71" s="208"/>
      <c r="AE71" s="208" t="s">
        <v>173</v>
      </c>
      <c r="AF71" s="208"/>
      <c r="AG71" s="208"/>
      <c r="AH71" s="208"/>
      <c r="AI71" s="208"/>
      <c r="AJ71" s="208"/>
      <c r="AK71" s="208"/>
      <c r="AL71" s="208"/>
      <c r="AM71" s="208"/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</row>
    <row r="72" customFormat="false" ht="12.75" hidden="false" customHeight="false" outlineLevel="1" collapsed="false">
      <c r="A72" s="209" t="n">
        <v>28</v>
      </c>
      <c r="B72" s="210" t="s">
        <v>499</v>
      </c>
      <c r="C72" s="211" t="s">
        <v>500</v>
      </c>
      <c r="D72" s="212" t="s">
        <v>221</v>
      </c>
      <c r="E72" s="213" t="n">
        <v>102.17</v>
      </c>
      <c r="F72" s="214"/>
      <c r="G72" s="215" t="n">
        <f aca="false">ROUND(E72*F72,2)</f>
        <v>0</v>
      </c>
      <c r="H72" s="206" t="s">
        <v>323</v>
      </c>
      <c r="I72" s="207" t="s">
        <v>486</v>
      </c>
      <c r="J72" s="208"/>
      <c r="K72" s="208"/>
      <c r="L72" s="208"/>
      <c r="M72" s="208"/>
      <c r="N72" s="208"/>
      <c r="O72" s="208"/>
      <c r="P72" s="208"/>
      <c r="Q72" s="208"/>
      <c r="R72" s="208"/>
      <c r="S72" s="208"/>
      <c r="T72" s="208"/>
      <c r="U72" s="208"/>
      <c r="V72" s="208"/>
      <c r="W72" s="208"/>
      <c r="X72" s="208"/>
      <c r="Y72" s="208"/>
      <c r="Z72" s="208"/>
      <c r="AA72" s="208"/>
      <c r="AB72" s="208"/>
      <c r="AC72" s="208"/>
      <c r="AD72" s="208"/>
      <c r="AE72" s="208" t="s">
        <v>155</v>
      </c>
      <c r="AF72" s="208"/>
      <c r="AG72" s="208"/>
      <c r="AH72" s="208"/>
      <c r="AI72" s="208"/>
      <c r="AJ72" s="208"/>
      <c r="AK72" s="208"/>
      <c r="AL72" s="208"/>
      <c r="AM72" s="208" t="n">
        <v>21</v>
      </c>
      <c r="AN72" s="208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08"/>
      <c r="BB72" s="208"/>
      <c r="BC72" s="208"/>
      <c r="BD72" s="208"/>
      <c r="BE72" s="208"/>
      <c r="BF72" s="208"/>
      <c r="BG72" s="208"/>
      <c r="BH72" s="208"/>
    </row>
    <row r="73" customFormat="false" ht="12.75" hidden="false" customHeight="true" outlineLevel="1" collapsed="false">
      <c r="A73" s="204"/>
      <c r="B73" s="219" t="s">
        <v>448</v>
      </c>
      <c r="C73" s="219"/>
      <c r="D73" s="219"/>
      <c r="E73" s="219"/>
      <c r="F73" s="219"/>
      <c r="G73" s="219"/>
      <c r="H73" s="206"/>
      <c r="I73" s="207"/>
      <c r="J73" s="208"/>
      <c r="K73" s="208"/>
      <c r="L73" s="208"/>
      <c r="M73" s="208"/>
      <c r="N73" s="208"/>
      <c r="O73" s="208"/>
      <c r="P73" s="208"/>
      <c r="Q73" s="208"/>
      <c r="R73" s="208"/>
      <c r="S73" s="208"/>
      <c r="T73" s="208"/>
      <c r="U73" s="208"/>
      <c r="V73" s="208"/>
      <c r="W73" s="208"/>
      <c r="X73" s="208"/>
      <c r="Y73" s="208"/>
      <c r="Z73" s="208"/>
      <c r="AA73" s="208"/>
      <c r="AB73" s="208"/>
      <c r="AC73" s="208" t="n">
        <v>0</v>
      </c>
      <c r="AD73" s="208"/>
      <c r="AE73" s="208"/>
      <c r="AF73" s="208"/>
      <c r="AG73" s="208"/>
      <c r="AH73" s="208"/>
      <c r="AI73" s="208"/>
      <c r="AJ73" s="208"/>
      <c r="AK73" s="208"/>
      <c r="AL73" s="208"/>
      <c r="AM73" s="208"/>
      <c r="AN73" s="208"/>
      <c r="AO73" s="208"/>
      <c r="AP73" s="208"/>
      <c r="AQ73" s="208"/>
      <c r="AR73" s="208"/>
      <c r="AS73" s="208"/>
      <c r="AT73" s="208"/>
      <c r="AU73" s="208"/>
      <c r="AV73" s="208"/>
      <c r="AW73" s="208"/>
      <c r="AX73" s="208"/>
      <c r="AY73" s="208"/>
      <c r="AZ73" s="208"/>
      <c r="BA73" s="208"/>
      <c r="BB73" s="208"/>
      <c r="BC73" s="208"/>
      <c r="BD73" s="208"/>
      <c r="BE73" s="208"/>
      <c r="BF73" s="208"/>
      <c r="BG73" s="208"/>
      <c r="BH73" s="208"/>
    </row>
    <row r="74" customFormat="false" ht="12.75" hidden="false" customHeight="true" outlineLevel="1" collapsed="false">
      <c r="A74" s="204"/>
      <c r="B74" s="219" t="s">
        <v>449</v>
      </c>
      <c r="C74" s="219"/>
      <c r="D74" s="219"/>
      <c r="E74" s="219"/>
      <c r="F74" s="219"/>
      <c r="G74" s="219"/>
      <c r="H74" s="206"/>
      <c r="I74" s="207"/>
      <c r="J74" s="208"/>
      <c r="K74" s="208"/>
      <c r="L74" s="208"/>
      <c r="M74" s="208"/>
      <c r="N74" s="208"/>
      <c r="O74" s="208"/>
      <c r="P74" s="208"/>
      <c r="Q74" s="208"/>
      <c r="R74" s="208"/>
      <c r="S74" s="208"/>
      <c r="T74" s="208"/>
      <c r="U74" s="208"/>
      <c r="V74" s="208"/>
      <c r="W74" s="208"/>
      <c r="X74" s="208"/>
      <c r="Y74" s="208"/>
      <c r="Z74" s="208"/>
      <c r="AA74" s="208"/>
      <c r="AB74" s="208"/>
      <c r="AC74" s="208"/>
      <c r="AD74" s="208"/>
      <c r="AE74" s="208" t="s">
        <v>173</v>
      </c>
      <c r="AF74" s="208"/>
      <c r="AG74" s="208"/>
      <c r="AH74" s="208"/>
      <c r="AI74" s="208"/>
      <c r="AJ74" s="208"/>
      <c r="AK74" s="208"/>
      <c r="AL74" s="208"/>
      <c r="AM74" s="208"/>
      <c r="AN74" s="208"/>
      <c r="AO74" s="208"/>
      <c r="AP74" s="208"/>
      <c r="AQ74" s="208"/>
      <c r="AR74" s="208"/>
      <c r="AS74" s="208"/>
      <c r="AT74" s="208"/>
      <c r="AU74" s="208"/>
      <c r="AV74" s="208"/>
      <c r="AW74" s="208"/>
      <c r="AX74" s="208"/>
      <c r="AY74" s="208"/>
      <c r="AZ74" s="208"/>
      <c r="BA74" s="208"/>
      <c r="BB74" s="208"/>
      <c r="BC74" s="208"/>
      <c r="BD74" s="208"/>
      <c r="BE74" s="208"/>
      <c r="BF74" s="208"/>
      <c r="BG74" s="208"/>
      <c r="BH74" s="208"/>
    </row>
    <row r="75" customFormat="false" ht="12.75" hidden="false" customHeight="false" outlineLevel="1" collapsed="false">
      <c r="A75" s="209" t="n">
        <v>29</v>
      </c>
      <c r="B75" s="210" t="s">
        <v>450</v>
      </c>
      <c r="C75" s="211" t="s">
        <v>451</v>
      </c>
      <c r="D75" s="212" t="s">
        <v>221</v>
      </c>
      <c r="E75" s="213" t="n">
        <v>102.17</v>
      </c>
      <c r="F75" s="214"/>
      <c r="G75" s="215" t="n">
        <f aca="false">ROUND(E75*F75,2)</f>
        <v>0</v>
      </c>
      <c r="H75" s="206" t="s">
        <v>323</v>
      </c>
      <c r="I75" s="207" t="s">
        <v>486</v>
      </c>
      <c r="J75" s="208"/>
      <c r="K75" s="208"/>
      <c r="L75" s="208"/>
      <c r="M75" s="208"/>
      <c r="N75" s="208"/>
      <c r="O75" s="208"/>
      <c r="P75" s="208"/>
      <c r="Q75" s="208"/>
      <c r="R75" s="208"/>
      <c r="S75" s="208"/>
      <c r="T75" s="208"/>
      <c r="U75" s="208"/>
      <c r="V75" s="208"/>
      <c r="W75" s="208"/>
      <c r="X75" s="208"/>
      <c r="Y75" s="208"/>
      <c r="Z75" s="208"/>
      <c r="AA75" s="208"/>
      <c r="AB75" s="208"/>
      <c r="AC75" s="208"/>
      <c r="AD75" s="208"/>
      <c r="AE75" s="208" t="s">
        <v>155</v>
      </c>
      <c r="AF75" s="208"/>
      <c r="AG75" s="208"/>
      <c r="AH75" s="208"/>
      <c r="AI75" s="208"/>
      <c r="AJ75" s="208"/>
      <c r="AK75" s="208"/>
      <c r="AL75" s="208"/>
      <c r="AM75" s="208" t="n">
        <v>21</v>
      </c>
      <c r="AN75" s="208"/>
      <c r="AO75" s="208"/>
      <c r="AP75" s="208"/>
      <c r="AQ75" s="208"/>
      <c r="AR75" s="208"/>
      <c r="AS75" s="208"/>
      <c r="AT75" s="208"/>
      <c r="AU75" s="208"/>
      <c r="AV75" s="208"/>
      <c r="AW75" s="208"/>
      <c r="AX75" s="208"/>
      <c r="AY75" s="208"/>
      <c r="AZ75" s="208"/>
      <c r="BA75" s="208"/>
      <c r="BB75" s="208"/>
      <c r="BC75" s="208"/>
      <c r="BD75" s="208"/>
      <c r="BE75" s="208"/>
      <c r="BF75" s="208"/>
      <c r="BG75" s="208"/>
      <c r="BH75" s="208"/>
    </row>
    <row r="76" customFormat="false" ht="12.75" hidden="false" customHeight="false" outlineLevel="1" collapsed="false">
      <c r="A76" s="209" t="n">
        <v>30</v>
      </c>
      <c r="B76" s="210" t="s">
        <v>452</v>
      </c>
      <c r="C76" s="211" t="s">
        <v>501</v>
      </c>
      <c r="D76" s="212" t="s">
        <v>456</v>
      </c>
      <c r="E76" s="213" t="n">
        <v>2</v>
      </c>
      <c r="F76" s="214"/>
      <c r="G76" s="215" t="n">
        <f aca="false">ROUND(E76*F76,2)</f>
        <v>0</v>
      </c>
      <c r="H76" s="206"/>
      <c r="I76" s="207" t="s">
        <v>313</v>
      </c>
      <c r="J76" s="208"/>
      <c r="K76" s="208"/>
      <c r="L76" s="208"/>
      <c r="M76" s="208"/>
      <c r="N76" s="208"/>
      <c r="O76" s="208"/>
      <c r="P76" s="208"/>
      <c r="Q76" s="208"/>
      <c r="R76" s="208"/>
      <c r="S76" s="208"/>
      <c r="T76" s="208"/>
      <c r="U76" s="208"/>
      <c r="V76" s="208"/>
      <c r="W76" s="208"/>
      <c r="X76" s="208"/>
      <c r="Y76" s="208"/>
      <c r="Z76" s="208"/>
      <c r="AA76" s="208"/>
      <c r="AB76" s="208"/>
      <c r="AC76" s="208"/>
      <c r="AD76" s="208"/>
      <c r="AE76" s="208" t="s">
        <v>314</v>
      </c>
      <c r="AF76" s="208" t="n">
        <v>1</v>
      </c>
      <c r="AG76" s="208"/>
      <c r="AH76" s="208"/>
      <c r="AI76" s="208"/>
      <c r="AJ76" s="208"/>
      <c r="AK76" s="208"/>
      <c r="AL76" s="208"/>
      <c r="AM76" s="208" t="n">
        <v>21</v>
      </c>
      <c r="AN76" s="208"/>
      <c r="AO76" s="208"/>
      <c r="AP76" s="208"/>
      <c r="AQ76" s="208"/>
      <c r="AR76" s="208"/>
      <c r="AS76" s="208"/>
      <c r="AT76" s="208"/>
      <c r="AU76" s="208"/>
      <c r="AV76" s="208"/>
      <c r="AW76" s="208"/>
      <c r="AX76" s="208"/>
      <c r="AY76" s="208"/>
      <c r="AZ76" s="208"/>
      <c r="BA76" s="208"/>
      <c r="BB76" s="208"/>
      <c r="BC76" s="208"/>
      <c r="BD76" s="208"/>
      <c r="BE76" s="208"/>
      <c r="BF76" s="208"/>
      <c r="BG76" s="208"/>
      <c r="BH76" s="208"/>
    </row>
    <row r="77" customFormat="false" ht="12.75" hidden="false" customHeight="false" outlineLevel="1" collapsed="false">
      <c r="A77" s="209" t="n">
        <v>31</v>
      </c>
      <c r="B77" s="210" t="s">
        <v>454</v>
      </c>
      <c r="C77" s="211" t="s">
        <v>455</v>
      </c>
      <c r="D77" s="212" t="s">
        <v>456</v>
      </c>
      <c r="E77" s="213" t="n">
        <v>6</v>
      </c>
      <c r="F77" s="214"/>
      <c r="G77" s="215" t="n">
        <f aca="false">ROUND(E77*F77,2)</f>
        <v>0</v>
      </c>
      <c r="H77" s="206"/>
      <c r="I77" s="207" t="s">
        <v>313</v>
      </c>
      <c r="J77" s="208"/>
      <c r="K77" s="208"/>
      <c r="L77" s="208"/>
      <c r="M77" s="208"/>
      <c r="N77" s="208"/>
      <c r="O77" s="208"/>
      <c r="P77" s="208"/>
      <c r="Q77" s="208"/>
      <c r="R77" s="208"/>
      <c r="S77" s="208"/>
      <c r="T77" s="208"/>
      <c r="U77" s="208"/>
      <c r="V77" s="208"/>
      <c r="W77" s="208"/>
      <c r="X77" s="208"/>
      <c r="Y77" s="208"/>
      <c r="Z77" s="208"/>
      <c r="AA77" s="208"/>
      <c r="AB77" s="208"/>
      <c r="AC77" s="208"/>
      <c r="AD77" s="208"/>
      <c r="AE77" s="208" t="s">
        <v>314</v>
      </c>
      <c r="AF77" s="208" t="n">
        <v>1</v>
      </c>
      <c r="AG77" s="208"/>
      <c r="AH77" s="208"/>
      <c r="AI77" s="208"/>
      <c r="AJ77" s="208"/>
      <c r="AK77" s="208"/>
      <c r="AL77" s="208"/>
      <c r="AM77" s="208" t="n">
        <v>21</v>
      </c>
      <c r="AN77" s="208"/>
      <c r="AO77" s="208"/>
      <c r="AP77" s="208"/>
      <c r="AQ77" s="208"/>
      <c r="AR77" s="208"/>
      <c r="AS77" s="208"/>
      <c r="AT77" s="208"/>
      <c r="AU77" s="208"/>
      <c r="AV77" s="208"/>
      <c r="AW77" s="208"/>
      <c r="AX77" s="208"/>
      <c r="AY77" s="208"/>
      <c r="AZ77" s="208"/>
      <c r="BA77" s="208"/>
      <c r="BB77" s="208"/>
      <c r="BC77" s="208"/>
      <c r="BD77" s="208"/>
      <c r="BE77" s="208"/>
      <c r="BF77" s="208"/>
      <c r="BG77" s="208"/>
      <c r="BH77" s="208"/>
    </row>
    <row r="78" customFormat="false" ht="12.75" hidden="false" customHeight="false" outlineLevel="1" collapsed="false">
      <c r="A78" s="209" t="n">
        <v>32</v>
      </c>
      <c r="B78" s="210" t="s">
        <v>457</v>
      </c>
      <c r="C78" s="211" t="s">
        <v>458</v>
      </c>
      <c r="D78" s="212" t="s">
        <v>337</v>
      </c>
      <c r="E78" s="213" t="n">
        <v>6</v>
      </c>
      <c r="F78" s="214"/>
      <c r="G78" s="215" t="n">
        <f aca="false">ROUND(E78*F78,2)</f>
        <v>0</v>
      </c>
      <c r="H78" s="206"/>
      <c r="I78" s="207" t="s">
        <v>313</v>
      </c>
      <c r="J78" s="208"/>
      <c r="K78" s="208"/>
      <c r="L78" s="208"/>
      <c r="M78" s="208"/>
      <c r="N78" s="208"/>
      <c r="O78" s="208"/>
      <c r="P78" s="208"/>
      <c r="Q78" s="208"/>
      <c r="R78" s="208"/>
      <c r="S78" s="208"/>
      <c r="T78" s="208"/>
      <c r="U78" s="208"/>
      <c r="V78" s="208"/>
      <c r="W78" s="208"/>
      <c r="X78" s="208"/>
      <c r="Y78" s="208"/>
      <c r="Z78" s="208"/>
      <c r="AA78" s="208"/>
      <c r="AB78" s="208"/>
      <c r="AC78" s="208"/>
      <c r="AD78" s="208"/>
      <c r="AE78" s="208" t="s">
        <v>314</v>
      </c>
      <c r="AF78" s="208" t="n">
        <v>1</v>
      </c>
      <c r="AG78" s="208"/>
      <c r="AH78" s="208"/>
      <c r="AI78" s="208"/>
      <c r="AJ78" s="208"/>
      <c r="AK78" s="208"/>
      <c r="AL78" s="208"/>
      <c r="AM78" s="208" t="n">
        <v>21</v>
      </c>
      <c r="AN78" s="208"/>
      <c r="AO78" s="208"/>
      <c r="AP78" s="208"/>
      <c r="AQ78" s="208"/>
      <c r="AR78" s="208"/>
      <c r="AS78" s="208"/>
      <c r="AT78" s="208"/>
      <c r="AU78" s="208"/>
      <c r="AV78" s="208"/>
      <c r="AW78" s="208"/>
      <c r="AX78" s="208"/>
      <c r="AY78" s="208"/>
      <c r="AZ78" s="208"/>
      <c r="BA78" s="208"/>
      <c r="BB78" s="208"/>
      <c r="BC78" s="208"/>
      <c r="BD78" s="208"/>
      <c r="BE78" s="208"/>
      <c r="BF78" s="208"/>
      <c r="BG78" s="208"/>
      <c r="BH78" s="208"/>
    </row>
    <row r="79" customFormat="false" ht="12.75" hidden="false" customHeight="false" outlineLevel="1" collapsed="false">
      <c r="A79" s="209" t="n">
        <v>33</v>
      </c>
      <c r="B79" s="210" t="s">
        <v>459</v>
      </c>
      <c r="C79" s="211" t="s">
        <v>460</v>
      </c>
      <c r="D79" s="212" t="s">
        <v>461</v>
      </c>
      <c r="E79" s="213" t="n">
        <v>31.15</v>
      </c>
      <c r="F79" s="214"/>
      <c r="G79" s="215" t="n">
        <f aca="false">ROUND(E79*F79,2)</f>
        <v>0</v>
      </c>
      <c r="H79" s="206" t="s">
        <v>331</v>
      </c>
      <c r="I79" s="207" t="s">
        <v>486</v>
      </c>
      <c r="J79" s="208"/>
      <c r="K79" s="208"/>
      <c r="L79" s="208"/>
      <c r="M79" s="208"/>
      <c r="N79" s="208"/>
      <c r="O79" s="208"/>
      <c r="P79" s="208"/>
      <c r="Q79" s="208"/>
      <c r="R79" s="208"/>
      <c r="S79" s="208"/>
      <c r="T79" s="208"/>
      <c r="U79" s="208"/>
      <c r="V79" s="208"/>
      <c r="W79" s="208"/>
      <c r="X79" s="208"/>
      <c r="Y79" s="208"/>
      <c r="Z79" s="208"/>
      <c r="AA79" s="208"/>
      <c r="AB79" s="208"/>
      <c r="AC79" s="208"/>
      <c r="AD79" s="208"/>
      <c r="AE79" s="208" t="s">
        <v>155</v>
      </c>
      <c r="AF79" s="208"/>
      <c r="AG79" s="208"/>
      <c r="AH79" s="208"/>
      <c r="AI79" s="208"/>
      <c r="AJ79" s="208"/>
      <c r="AK79" s="208"/>
      <c r="AL79" s="208"/>
      <c r="AM79" s="208" t="n">
        <v>21</v>
      </c>
      <c r="AN79" s="208"/>
      <c r="AO79" s="208"/>
      <c r="AP79" s="208"/>
      <c r="AQ79" s="208"/>
      <c r="AR79" s="208"/>
      <c r="AS79" s="208"/>
      <c r="AT79" s="208"/>
      <c r="AU79" s="208"/>
      <c r="AV79" s="208"/>
      <c r="AW79" s="208"/>
      <c r="AX79" s="208"/>
      <c r="AY79" s="208"/>
      <c r="AZ79" s="208"/>
      <c r="BA79" s="208"/>
      <c r="BB79" s="208"/>
      <c r="BC79" s="208"/>
      <c r="BD79" s="208"/>
      <c r="BE79" s="208"/>
      <c r="BF79" s="208"/>
      <c r="BG79" s="208"/>
      <c r="BH79" s="208"/>
    </row>
    <row r="80" customFormat="false" ht="12.75" hidden="false" customHeight="false" outlineLevel="1" collapsed="false">
      <c r="A80" s="209" t="n">
        <v>34</v>
      </c>
      <c r="B80" s="210" t="s">
        <v>502</v>
      </c>
      <c r="C80" s="211" t="s">
        <v>503</v>
      </c>
      <c r="D80" s="212" t="s">
        <v>221</v>
      </c>
      <c r="E80" s="213" t="n">
        <v>104.2134</v>
      </c>
      <c r="F80" s="214"/>
      <c r="G80" s="215" t="n">
        <f aca="false">ROUND(E80*F80,2)</f>
        <v>0</v>
      </c>
      <c r="H80" s="206" t="s">
        <v>331</v>
      </c>
      <c r="I80" s="207" t="s">
        <v>486</v>
      </c>
      <c r="J80" s="208"/>
      <c r="K80" s="208"/>
      <c r="L80" s="208"/>
      <c r="M80" s="208"/>
      <c r="N80" s="208"/>
      <c r="O80" s="208"/>
      <c r="P80" s="208"/>
      <c r="Q80" s="208"/>
      <c r="R80" s="208"/>
      <c r="S80" s="208"/>
      <c r="T80" s="208"/>
      <c r="U80" s="208"/>
      <c r="V80" s="208"/>
      <c r="W80" s="208"/>
      <c r="X80" s="208"/>
      <c r="Y80" s="208"/>
      <c r="Z80" s="208"/>
      <c r="AA80" s="208"/>
      <c r="AB80" s="208"/>
      <c r="AC80" s="208"/>
      <c r="AD80" s="208"/>
      <c r="AE80" s="208" t="s">
        <v>155</v>
      </c>
      <c r="AF80" s="208"/>
      <c r="AG80" s="208"/>
      <c r="AH80" s="208"/>
      <c r="AI80" s="208"/>
      <c r="AJ80" s="208"/>
      <c r="AK80" s="208"/>
      <c r="AL80" s="208"/>
      <c r="AM80" s="208" t="n">
        <v>21</v>
      </c>
      <c r="AN80" s="208"/>
      <c r="AO80" s="208"/>
      <c r="AP80" s="208"/>
      <c r="AQ80" s="208"/>
      <c r="AR80" s="208"/>
      <c r="AS80" s="208"/>
      <c r="AT80" s="208"/>
      <c r="AU80" s="208"/>
      <c r="AV80" s="208"/>
      <c r="AW80" s="208"/>
      <c r="AX80" s="208"/>
      <c r="AY80" s="208"/>
      <c r="AZ80" s="208"/>
      <c r="BA80" s="208"/>
      <c r="BB80" s="208"/>
      <c r="BC80" s="208"/>
      <c r="BD80" s="208"/>
      <c r="BE80" s="208"/>
      <c r="BF80" s="208"/>
      <c r="BG80" s="208"/>
      <c r="BH80" s="208"/>
    </row>
    <row r="81" customFormat="false" ht="12.75" hidden="false" customHeight="false" outlineLevel="1" collapsed="false">
      <c r="A81" s="204"/>
      <c r="B81" s="216"/>
      <c r="C81" s="246" t="s">
        <v>504</v>
      </c>
      <c r="D81" s="247"/>
      <c r="E81" s="248" t="n">
        <v>104.2134</v>
      </c>
      <c r="F81" s="215"/>
      <c r="G81" s="215"/>
      <c r="H81" s="206"/>
      <c r="I81" s="207"/>
      <c r="J81" s="208"/>
      <c r="K81" s="208"/>
      <c r="L81" s="208"/>
      <c r="M81" s="208"/>
      <c r="N81" s="208"/>
      <c r="O81" s="208"/>
      <c r="P81" s="208"/>
      <c r="Q81" s="208"/>
      <c r="R81" s="208"/>
      <c r="S81" s="208"/>
      <c r="T81" s="208"/>
      <c r="U81" s="208"/>
      <c r="V81" s="208"/>
      <c r="W81" s="208"/>
      <c r="X81" s="208"/>
      <c r="Y81" s="208"/>
      <c r="Z81" s="208"/>
      <c r="AA81" s="208"/>
      <c r="AB81" s="208"/>
      <c r="AC81" s="208"/>
      <c r="AD81" s="208"/>
      <c r="AE81" s="208"/>
      <c r="AF81" s="208"/>
      <c r="AG81" s="208"/>
      <c r="AH81" s="208"/>
      <c r="AI81" s="208"/>
      <c r="AJ81" s="208"/>
      <c r="AK81" s="208"/>
      <c r="AL81" s="208"/>
      <c r="AM81" s="208"/>
      <c r="AN81" s="208"/>
      <c r="AO81" s="208"/>
      <c r="AP81" s="208"/>
      <c r="AQ81" s="208"/>
      <c r="AR81" s="208"/>
      <c r="AS81" s="208"/>
      <c r="AT81" s="208"/>
      <c r="AU81" s="208"/>
      <c r="AV81" s="208"/>
      <c r="AW81" s="208"/>
      <c r="AX81" s="208"/>
      <c r="AY81" s="208"/>
      <c r="AZ81" s="208"/>
      <c r="BA81" s="208"/>
      <c r="BB81" s="208"/>
      <c r="BC81" s="208"/>
      <c r="BD81" s="208"/>
      <c r="BE81" s="208"/>
      <c r="BF81" s="208"/>
      <c r="BG81" s="208"/>
      <c r="BH81" s="208"/>
    </row>
    <row r="82" customFormat="false" ht="12.75" hidden="false" customHeight="false" outlineLevel="0" collapsed="false">
      <c r="A82" s="196" t="s">
        <v>147</v>
      </c>
      <c r="B82" s="197" t="s">
        <v>95</v>
      </c>
      <c r="C82" s="198" t="s">
        <v>96</v>
      </c>
      <c r="D82" s="199"/>
      <c r="E82" s="200"/>
      <c r="F82" s="220" t="n">
        <f aca="false">SUM(G83:G86)</f>
        <v>0</v>
      </c>
      <c r="G82" s="220"/>
      <c r="H82" s="202"/>
      <c r="I82" s="203"/>
      <c r="AE82" s="0" t="s">
        <v>148</v>
      </c>
    </row>
    <row r="83" customFormat="false" ht="12.75" hidden="false" customHeight="true" outlineLevel="1" collapsed="false">
      <c r="A83" s="204"/>
      <c r="B83" s="205" t="s">
        <v>388</v>
      </c>
      <c r="C83" s="205"/>
      <c r="D83" s="205"/>
      <c r="E83" s="205"/>
      <c r="F83" s="205"/>
      <c r="G83" s="205"/>
      <c r="H83" s="206"/>
      <c r="I83" s="207"/>
      <c r="J83" s="208"/>
      <c r="K83" s="208"/>
      <c r="L83" s="208"/>
      <c r="M83" s="208"/>
      <c r="N83" s="208"/>
      <c r="O83" s="208"/>
      <c r="P83" s="208"/>
      <c r="Q83" s="208"/>
      <c r="R83" s="208"/>
      <c r="S83" s="208"/>
      <c r="T83" s="208"/>
      <c r="U83" s="208"/>
      <c r="V83" s="208"/>
      <c r="W83" s="208"/>
      <c r="X83" s="208"/>
      <c r="Y83" s="208"/>
      <c r="Z83" s="208"/>
      <c r="AA83" s="208"/>
      <c r="AB83" s="208"/>
      <c r="AC83" s="208" t="n">
        <v>0</v>
      </c>
      <c r="AD83" s="208"/>
      <c r="AE83" s="208"/>
      <c r="AF83" s="208"/>
      <c r="AG83" s="208"/>
      <c r="AH83" s="208"/>
      <c r="AI83" s="208"/>
      <c r="AJ83" s="208"/>
      <c r="AK83" s="208"/>
      <c r="AL83" s="208"/>
      <c r="AM83" s="208"/>
      <c r="AN83" s="208"/>
      <c r="AO83" s="208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208"/>
      <c r="BB83" s="208"/>
      <c r="BC83" s="208"/>
      <c r="BD83" s="208"/>
      <c r="BE83" s="208"/>
      <c r="BF83" s="208"/>
      <c r="BG83" s="208"/>
      <c r="BH83" s="208"/>
    </row>
    <row r="84" customFormat="false" ht="12.75" hidden="false" customHeight="true" outlineLevel="1" collapsed="false">
      <c r="A84" s="204"/>
      <c r="B84" s="219" t="s">
        <v>389</v>
      </c>
      <c r="C84" s="219"/>
      <c r="D84" s="219"/>
      <c r="E84" s="219"/>
      <c r="F84" s="219"/>
      <c r="G84" s="219"/>
      <c r="H84" s="206"/>
      <c r="I84" s="207"/>
      <c r="J84" s="208"/>
      <c r="K84" s="208"/>
      <c r="L84" s="208"/>
      <c r="M84" s="208"/>
      <c r="N84" s="208"/>
      <c r="O84" s="208"/>
      <c r="P84" s="208"/>
      <c r="Q84" s="208"/>
      <c r="R84" s="208"/>
      <c r="S84" s="208"/>
      <c r="T84" s="208"/>
      <c r="U84" s="208"/>
      <c r="V84" s="208"/>
      <c r="W84" s="208"/>
      <c r="X84" s="208"/>
      <c r="Y84" s="208"/>
      <c r="Z84" s="208"/>
      <c r="AA84" s="208"/>
      <c r="AB84" s="208"/>
      <c r="AC84" s="208"/>
      <c r="AD84" s="208"/>
      <c r="AE84" s="208" t="s">
        <v>173</v>
      </c>
      <c r="AF84" s="208"/>
      <c r="AG84" s="208"/>
      <c r="AH84" s="208"/>
      <c r="AI84" s="208"/>
      <c r="AJ84" s="208"/>
      <c r="AK84" s="208"/>
      <c r="AL84" s="208"/>
      <c r="AM84" s="208"/>
      <c r="AN84" s="208"/>
      <c r="AO84" s="208"/>
      <c r="AP84" s="208"/>
      <c r="AQ84" s="208"/>
      <c r="AR84" s="208"/>
      <c r="AS84" s="208"/>
      <c r="AT84" s="208"/>
      <c r="AU84" s="208"/>
      <c r="AV84" s="208"/>
      <c r="AW84" s="208"/>
      <c r="AX84" s="208"/>
      <c r="AY84" s="208"/>
      <c r="AZ84" s="208"/>
      <c r="BA84" s="208"/>
      <c r="BB84" s="208"/>
      <c r="BC84" s="208"/>
      <c r="BD84" s="208"/>
      <c r="BE84" s="208"/>
      <c r="BF84" s="208"/>
      <c r="BG84" s="208"/>
      <c r="BH84" s="208"/>
    </row>
    <row r="85" customFormat="false" ht="12.75" hidden="false" customHeight="false" outlineLevel="1" collapsed="false">
      <c r="A85" s="209" t="n">
        <v>35</v>
      </c>
      <c r="B85" s="210" t="s">
        <v>390</v>
      </c>
      <c r="C85" s="211" t="s">
        <v>391</v>
      </c>
      <c r="D85" s="212" t="s">
        <v>392</v>
      </c>
      <c r="E85" s="213" t="n">
        <v>62.52593</v>
      </c>
      <c r="F85" s="214"/>
      <c r="G85" s="215" t="n">
        <f aca="false">ROUND(E85*F85,2)</f>
        <v>0</v>
      </c>
      <c r="H85" s="206" t="s">
        <v>323</v>
      </c>
      <c r="I85" s="207" t="s">
        <v>486</v>
      </c>
      <c r="J85" s="208"/>
      <c r="K85" s="208"/>
      <c r="L85" s="208"/>
      <c r="M85" s="208"/>
      <c r="N85" s="208"/>
      <c r="O85" s="208"/>
      <c r="P85" s="208"/>
      <c r="Q85" s="208"/>
      <c r="R85" s="208"/>
      <c r="S85" s="208"/>
      <c r="T85" s="208"/>
      <c r="U85" s="208"/>
      <c r="V85" s="208"/>
      <c r="W85" s="208"/>
      <c r="X85" s="208"/>
      <c r="Y85" s="208"/>
      <c r="Z85" s="208"/>
      <c r="AA85" s="208"/>
      <c r="AB85" s="208"/>
      <c r="AC85" s="208"/>
      <c r="AD85" s="208"/>
      <c r="AE85" s="208" t="s">
        <v>155</v>
      </c>
      <c r="AF85" s="208"/>
      <c r="AG85" s="208"/>
      <c r="AH85" s="208"/>
      <c r="AI85" s="208"/>
      <c r="AJ85" s="208"/>
      <c r="AK85" s="208"/>
      <c r="AL85" s="208"/>
      <c r="AM85" s="208" t="n">
        <v>21</v>
      </c>
      <c r="AN85" s="208"/>
      <c r="AO85" s="208"/>
      <c r="AP85" s="208"/>
      <c r="AQ85" s="208"/>
      <c r="AR85" s="208"/>
      <c r="AS85" s="208"/>
      <c r="AT85" s="208"/>
      <c r="AU85" s="208"/>
      <c r="AV85" s="208"/>
      <c r="AW85" s="208"/>
      <c r="AX85" s="208"/>
      <c r="AY85" s="208"/>
      <c r="AZ85" s="208"/>
      <c r="BA85" s="208"/>
      <c r="BB85" s="208"/>
      <c r="BC85" s="208"/>
      <c r="BD85" s="208"/>
      <c r="BE85" s="208"/>
      <c r="BF85" s="208"/>
      <c r="BG85" s="208"/>
      <c r="BH85" s="208"/>
    </row>
    <row r="86" customFormat="false" ht="12.75" hidden="false" customHeight="true" outlineLevel="1" collapsed="false">
      <c r="A86" s="204"/>
      <c r="B86" s="216"/>
      <c r="C86" s="217" t="s">
        <v>393</v>
      </c>
      <c r="D86" s="217"/>
      <c r="E86" s="217"/>
      <c r="F86" s="217"/>
      <c r="G86" s="217"/>
      <c r="H86" s="206"/>
      <c r="I86" s="207"/>
      <c r="J86" s="208"/>
      <c r="K86" s="208"/>
      <c r="L86" s="208"/>
      <c r="M86" s="208"/>
      <c r="N86" s="208"/>
      <c r="O86" s="208"/>
      <c r="P86" s="208"/>
      <c r="Q86" s="208"/>
      <c r="R86" s="208"/>
      <c r="S86" s="208"/>
      <c r="T86" s="208"/>
      <c r="U86" s="208"/>
      <c r="V86" s="208"/>
      <c r="W86" s="208"/>
      <c r="X86" s="208"/>
      <c r="Y86" s="208"/>
      <c r="Z86" s="208"/>
      <c r="AA86" s="208"/>
      <c r="AB86" s="208"/>
      <c r="AC86" s="208"/>
      <c r="AD86" s="208"/>
      <c r="AE86" s="208"/>
      <c r="AF86" s="208"/>
      <c r="AG86" s="208"/>
      <c r="AH86" s="208"/>
      <c r="AI86" s="208"/>
      <c r="AJ86" s="208"/>
      <c r="AK86" s="208"/>
      <c r="AL86" s="208"/>
      <c r="AM86" s="208"/>
      <c r="AN86" s="208"/>
      <c r="AO86" s="208"/>
      <c r="AP86" s="208"/>
      <c r="AQ86" s="208"/>
      <c r="AR86" s="208"/>
      <c r="AS86" s="208"/>
      <c r="AT86" s="208"/>
      <c r="AU86" s="208"/>
      <c r="AV86" s="208"/>
      <c r="AW86" s="208"/>
      <c r="AX86" s="208"/>
      <c r="AY86" s="208"/>
      <c r="AZ86" s="208"/>
      <c r="BA86" s="218" t="str">
        <f aca="false">C86</f>
        <v>na vzdálenost 15 m od hrany výkopu nebo od okraje šachty</v>
      </c>
      <c r="BB86" s="208"/>
      <c r="BC86" s="208"/>
      <c r="BD86" s="208"/>
      <c r="BE86" s="208"/>
      <c r="BF86" s="208"/>
      <c r="BG86" s="208"/>
      <c r="BH86" s="208"/>
    </row>
    <row r="87" customFormat="false" ht="12.75" hidden="false" customHeight="false" outlineLevel="0" collapsed="false">
      <c r="A87" s="196" t="s">
        <v>147</v>
      </c>
      <c r="B87" s="197" t="s">
        <v>107</v>
      </c>
      <c r="C87" s="198" t="s">
        <v>108</v>
      </c>
      <c r="D87" s="199"/>
      <c r="E87" s="200"/>
      <c r="F87" s="220" t="n">
        <f aca="false">SUM(G88:G92)</f>
        <v>0</v>
      </c>
      <c r="G87" s="220"/>
      <c r="H87" s="202"/>
      <c r="I87" s="203"/>
      <c r="AE87" s="0" t="s">
        <v>148</v>
      </c>
    </row>
    <row r="88" customFormat="false" ht="12.75" hidden="false" customHeight="true" outlineLevel="1" collapsed="false">
      <c r="A88" s="204"/>
      <c r="B88" s="205" t="s">
        <v>464</v>
      </c>
      <c r="C88" s="205"/>
      <c r="D88" s="205"/>
      <c r="E88" s="205"/>
      <c r="F88" s="205"/>
      <c r="G88" s="205"/>
      <c r="H88" s="206"/>
      <c r="I88" s="207"/>
      <c r="J88" s="208"/>
      <c r="K88" s="208"/>
      <c r="L88" s="208"/>
      <c r="M88" s="208"/>
      <c r="N88" s="208"/>
      <c r="O88" s="208"/>
      <c r="P88" s="208"/>
      <c r="Q88" s="208"/>
      <c r="R88" s="208"/>
      <c r="S88" s="208"/>
      <c r="T88" s="208"/>
      <c r="U88" s="208"/>
      <c r="V88" s="208"/>
      <c r="W88" s="208"/>
      <c r="X88" s="208"/>
      <c r="Y88" s="208"/>
      <c r="Z88" s="208"/>
      <c r="AA88" s="208"/>
      <c r="AB88" s="208"/>
      <c r="AC88" s="208" t="n">
        <v>0</v>
      </c>
      <c r="AD88" s="208"/>
      <c r="AE88" s="208"/>
      <c r="AF88" s="208"/>
      <c r="AG88" s="208"/>
      <c r="AH88" s="208"/>
      <c r="AI88" s="208"/>
      <c r="AJ88" s="208"/>
      <c r="AK88" s="208"/>
      <c r="AL88" s="208"/>
      <c r="AM88" s="208"/>
      <c r="AN88" s="208"/>
      <c r="AO88" s="208"/>
      <c r="AP88" s="208"/>
      <c r="AQ88" s="208"/>
      <c r="AR88" s="208"/>
      <c r="AS88" s="208"/>
      <c r="AT88" s="208"/>
      <c r="AU88" s="208"/>
      <c r="AV88" s="208"/>
      <c r="AW88" s="208"/>
      <c r="AX88" s="208"/>
      <c r="AY88" s="208"/>
      <c r="AZ88" s="208"/>
      <c r="BA88" s="208"/>
      <c r="BB88" s="208"/>
      <c r="BC88" s="208"/>
      <c r="BD88" s="208"/>
      <c r="BE88" s="208"/>
      <c r="BF88" s="208"/>
      <c r="BG88" s="208"/>
      <c r="BH88" s="208"/>
    </row>
    <row r="89" customFormat="false" ht="12.75" hidden="false" customHeight="false" outlineLevel="1" collapsed="false">
      <c r="A89" s="209" t="n">
        <v>36</v>
      </c>
      <c r="B89" s="210" t="s">
        <v>465</v>
      </c>
      <c r="C89" s="211" t="s">
        <v>466</v>
      </c>
      <c r="D89" s="212" t="s">
        <v>221</v>
      </c>
      <c r="E89" s="213" t="n">
        <v>102.17</v>
      </c>
      <c r="F89" s="214"/>
      <c r="G89" s="215" t="n">
        <f aca="false">ROUND(E89*F89,2)</f>
        <v>0</v>
      </c>
      <c r="H89" s="206" t="s">
        <v>107</v>
      </c>
      <c r="I89" s="207" t="s">
        <v>486</v>
      </c>
      <c r="J89" s="208"/>
      <c r="K89" s="208"/>
      <c r="L89" s="208"/>
      <c r="M89" s="208"/>
      <c r="N89" s="208"/>
      <c r="O89" s="208"/>
      <c r="P89" s="208"/>
      <c r="Q89" s="208"/>
      <c r="R89" s="208"/>
      <c r="S89" s="208"/>
      <c r="T89" s="208"/>
      <c r="U89" s="208"/>
      <c r="V89" s="208"/>
      <c r="W89" s="208"/>
      <c r="X89" s="208"/>
      <c r="Y89" s="208"/>
      <c r="Z89" s="208"/>
      <c r="AA89" s="208"/>
      <c r="AB89" s="208"/>
      <c r="AC89" s="208"/>
      <c r="AD89" s="208"/>
      <c r="AE89" s="208" t="s">
        <v>155</v>
      </c>
      <c r="AF89" s="208"/>
      <c r="AG89" s="208"/>
      <c r="AH89" s="208"/>
      <c r="AI89" s="208"/>
      <c r="AJ89" s="208"/>
      <c r="AK89" s="208"/>
      <c r="AL89" s="208"/>
      <c r="AM89" s="208" t="n">
        <v>21</v>
      </c>
      <c r="AN89" s="208"/>
      <c r="AO89" s="208"/>
      <c r="AP89" s="208"/>
      <c r="AQ89" s="208"/>
      <c r="AR89" s="208"/>
      <c r="AS89" s="208"/>
      <c r="AT89" s="208"/>
      <c r="AU89" s="208"/>
      <c r="AV89" s="208"/>
      <c r="AW89" s="208"/>
      <c r="AX89" s="208"/>
      <c r="AY89" s="208"/>
      <c r="AZ89" s="208"/>
      <c r="BA89" s="208"/>
      <c r="BB89" s="208"/>
      <c r="BC89" s="208"/>
      <c r="BD89" s="208"/>
      <c r="BE89" s="208"/>
      <c r="BF89" s="208"/>
      <c r="BG89" s="208"/>
      <c r="BH89" s="208"/>
    </row>
    <row r="90" customFormat="false" ht="12.75" hidden="false" customHeight="true" outlineLevel="1" collapsed="false">
      <c r="A90" s="204"/>
      <c r="B90" s="216"/>
      <c r="C90" s="217" t="s">
        <v>467</v>
      </c>
      <c r="D90" s="217"/>
      <c r="E90" s="217"/>
      <c r="F90" s="217"/>
      <c r="G90" s="217"/>
      <c r="H90" s="206"/>
      <c r="I90" s="207"/>
      <c r="J90" s="208"/>
      <c r="K90" s="208"/>
      <c r="L90" s="208"/>
      <c r="M90" s="208"/>
      <c r="N90" s="208"/>
      <c r="O90" s="208"/>
      <c r="P90" s="208"/>
      <c r="Q90" s="208"/>
      <c r="R90" s="208"/>
      <c r="S90" s="208"/>
      <c r="T90" s="208"/>
      <c r="U90" s="208"/>
      <c r="V90" s="208"/>
      <c r="W90" s="208"/>
      <c r="X90" s="208"/>
      <c r="Y90" s="208"/>
      <c r="Z90" s="208"/>
      <c r="AA90" s="208"/>
      <c r="AB90" s="208"/>
      <c r="AC90" s="208"/>
      <c r="AD90" s="208"/>
      <c r="AE90" s="208"/>
      <c r="AF90" s="208"/>
      <c r="AG90" s="208"/>
      <c r="AH90" s="208"/>
      <c r="AI90" s="208"/>
      <c r="AJ90" s="208"/>
      <c r="AK90" s="208"/>
      <c r="AL90" s="208"/>
      <c r="AM90" s="208"/>
      <c r="AN90" s="208"/>
      <c r="AO90" s="208"/>
      <c r="AP90" s="208"/>
      <c r="AQ90" s="208"/>
      <c r="AR90" s="208"/>
      <c r="AS90" s="208"/>
      <c r="AT90" s="208"/>
      <c r="AU90" s="208"/>
      <c r="AV90" s="208"/>
      <c r="AW90" s="208"/>
      <c r="AX90" s="208"/>
      <c r="AY90" s="208"/>
      <c r="AZ90" s="208"/>
      <c r="BA90" s="218" t="str">
        <f aca="false">C90</f>
        <v>včetně montáže svorek spojovacích, odbočných, upevňovacích a spojovacího materiálu.</v>
      </c>
      <c r="BB90" s="208"/>
      <c r="BC90" s="208"/>
      <c r="BD90" s="208"/>
      <c r="BE90" s="208"/>
      <c r="BF90" s="208"/>
      <c r="BG90" s="208"/>
      <c r="BH90" s="208"/>
    </row>
    <row r="91" customFormat="false" ht="12.75" hidden="false" customHeight="false" outlineLevel="1" collapsed="false">
      <c r="A91" s="209" t="n">
        <v>37</v>
      </c>
      <c r="B91" s="210" t="s">
        <v>468</v>
      </c>
      <c r="C91" s="211" t="s">
        <v>469</v>
      </c>
      <c r="D91" s="212" t="s">
        <v>221</v>
      </c>
      <c r="E91" s="213" t="n">
        <v>104.2134</v>
      </c>
      <c r="F91" s="214"/>
      <c r="G91" s="215" t="n">
        <f aca="false">ROUND(E91*F91,2)</f>
        <v>0</v>
      </c>
      <c r="H91" s="206" t="s">
        <v>331</v>
      </c>
      <c r="I91" s="207" t="s">
        <v>486</v>
      </c>
      <c r="J91" s="208"/>
      <c r="K91" s="208"/>
      <c r="L91" s="208"/>
      <c r="M91" s="208"/>
      <c r="N91" s="208"/>
      <c r="O91" s="208"/>
      <c r="P91" s="208"/>
      <c r="Q91" s="208"/>
      <c r="R91" s="208"/>
      <c r="S91" s="208"/>
      <c r="T91" s="208"/>
      <c r="U91" s="208"/>
      <c r="V91" s="208"/>
      <c r="W91" s="208"/>
      <c r="X91" s="208"/>
      <c r="Y91" s="208"/>
      <c r="Z91" s="208"/>
      <c r="AA91" s="208"/>
      <c r="AB91" s="208"/>
      <c r="AC91" s="208"/>
      <c r="AD91" s="208"/>
      <c r="AE91" s="208" t="s">
        <v>155</v>
      </c>
      <c r="AF91" s="208"/>
      <c r="AG91" s="208"/>
      <c r="AH91" s="208"/>
      <c r="AI91" s="208"/>
      <c r="AJ91" s="208"/>
      <c r="AK91" s="208"/>
      <c r="AL91" s="208"/>
      <c r="AM91" s="208" t="n">
        <v>21</v>
      </c>
      <c r="AN91" s="208"/>
      <c r="AO91" s="208"/>
      <c r="AP91" s="208"/>
      <c r="AQ91" s="208"/>
      <c r="AR91" s="208"/>
      <c r="AS91" s="208"/>
      <c r="AT91" s="208"/>
      <c r="AU91" s="208"/>
      <c r="AV91" s="208"/>
      <c r="AW91" s="208"/>
      <c r="AX91" s="208"/>
      <c r="AY91" s="208"/>
      <c r="AZ91" s="208"/>
      <c r="BA91" s="208"/>
      <c r="BB91" s="208"/>
      <c r="BC91" s="208"/>
      <c r="BD91" s="208"/>
      <c r="BE91" s="208"/>
      <c r="BF91" s="208"/>
      <c r="BG91" s="208"/>
      <c r="BH91" s="208"/>
    </row>
    <row r="92" customFormat="false" ht="12.75" hidden="false" customHeight="false" outlineLevel="1" collapsed="false">
      <c r="A92" s="209" t="n">
        <v>38</v>
      </c>
      <c r="B92" s="210" t="s">
        <v>470</v>
      </c>
      <c r="C92" s="211" t="s">
        <v>471</v>
      </c>
      <c r="D92" s="212" t="s">
        <v>456</v>
      </c>
      <c r="E92" s="213" t="n">
        <v>4</v>
      </c>
      <c r="F92" s="214"/>
      <c r="G92" s="215" t="n">
        <f aca="false">ROUND(E92*F92,2)</f>
        <v>0</v>
      </c>
      <c r="H92" s="206"/>
      <c r="I92" s="207" t="s">
        <v>313</v>
      </c>
      <c r="J92" s="208"/>
      <c r="K92" s="208"/>
      <c r="L92" s="208"/>
      <c r="M92" s="208"/>
      <c r="N92" s="208"/>
      <c r="O92" s="208"/>
      <c r="P92" s="208"/>
      <c r="Q92" s="208"/>
      <c r="R92" s="208"/>
      <c r="S92" s="208"/>
      <c r="T92" s="208"/>
      <c r="U92" s="208"/>
      <c r="V92" s="208"/>
      <c r="W92" s="208"/>
      <c r="X92" s="208"/>
      <c r="Y92" s="208"/>
      <c r="Z92" s="208"/>
      <c r="AA92" s="208"/>
      <c r="AB92" s="208"/>
      <c r="AC92" s="208"/>
      <c r="AD92" s="208"/>
      <c r="AE92" s="208" t="s">
        <v>314</v>
      </c>
      <c r="AF92" s="208" t="n">
        <v>12</v>
      </c>
      <c r="AG92" s="208"/>
      <c r="AH92" s="208"/>
      <c r="AI92" s="208"/>
      <c r="AJ92" s="208"/>
      <c r="AK92" s="208"/>
      <c r="AL92" s="208"/>
      <c r="AM92" s="208" t="n">
        <v>21</v>
      </c>
      <c r="AN92" s="208"/>
      <c r="AO92" s="208"/>
      <c r="AP92" s="208"/>
      <c r="AQ92" s="208"/>
      <c r="AR92" s="208"/>
      <c r="AS92" s="208"/>
      <c r="AT92" s="208"/>
      <c r="AU92" s="208"/>
      <c r="AV92" s="208"/>
      <c r="AW92" s="208"/>
      <c r="AX92" s="208"/>
      <c r="AY92" s="208"/>
      <c r="AZ92" s="208"/>
      <c r="BA92" s="208"/>
      <c r="BB92" s="208"/>
      <c r="BC92" s="208"/>
      <c r="BD92" s="208"/>
      <c r="BE92" s="208"/>
      <c r="BF92" s="208"/>
      <c r="BG92" s="208"/>
      <c r="BH92" s="208"/>
    </row>
    <row r="93" customFormat="false" ht="12.75" hidden="false" customHeight="false" outlineLevel="0" collapsed="false">
      <c r="A93" s="196" t="s">
        <v>147</v>
      </c>
      <c r="B93" s="197" t="s">
        <v>109</v>
      </c>
      <c r="C93" s="198" t="s">
        <v>110</v>
      </c>
      <c r="D93" s="199"/>
      <c r="E93" s="200"/>
      <c r="F93" s="220" t="n">
        <f aca="false">SUM(G94:G96)</f>
        <v>0</v>
      </c>
      <c r="G93" s="220"/>
      <c r="H93" s="202"/>
      <c r="I93" s="203"/>
      <c r="AE93" s="0" t="s">
        <v>148</v>
      </c>
    </row>
    <row r="94" customFormat="false" ht="12.75" hidden="false" customHeight="true" outlineLevel="1" collapsed="false">
      <c r="A94" s="204"/>
      <c r="B94" s="205" t="s">
        <v>505</v>
      </c>
      <c r="C94" s="205"/>
      <c r="D94" s="205"/>
      <c r="E94" s="205"/>
      <c r="F94" s="205"/>
      <c r="G94" s="205"/>
      <c r="H94" s="206"/>
      <c r="I94" s="207"/>
      <c r="J94" s="208"/>
      <c r="K94" s="208"/>
      <c r="L94" s="208"/>
      <c r="M94" s="208"/>
      <c r="N94" s="208"/>
      <c r="O94" s="208"/>
      <c r="P94" s="208"/>
      <c r="Q94" s="208"/>
      <c r="R94" s="208"/>
      <c r="S94" s="208"/>
      <c r="T94" s="208"/>
      <c r="U94" s="208"/>
      <c r="V94" s="208"/>
      <c r="W94" s="208"/>
      <c r="X94" s="208"/>
      <c r="Y94" s="208"/>
      <c r="Z94" s="208"/>
      <c r="AA94" s="208"/>
      <c r="AB94" s="208"/>
      <c r="AC94" s="208" t="n">
        <v>0</v>
      </c>
      <c r="AD94" s="208"/>
      <c r="AE94" s="208"/>
      <c r="AF94" s="208"/>
      <c r="AG94" s="208"/>
      <c r="AH94" s="208"/>
      <c r="AI94" s="208"/>
      <c r="AJ94" s="208"/>
      <c r="AK94" s="208"/>
      <c r="AL94" s="208"/>
      <c r="AM94" s="208"/>
      <c r="AN94" s="208"/>
      <c r="AO94" s="208"/>
      <c r="AP94" s="208"/>
      <c r="AQ94" s="208"/>
      <c r="AR94" s="208"/>
      <c r="AS94" s="208"/>
      <c r="AT94" s="208"/>
      <c r="AU94" s="208"/>
      <c r="AV94" s="208"/>
      <c r="AW94" s="208"/>
      <c r="AX94" s="208"/>
      <c r="AY94" s="208"/>
      <c r="AZ94" s="208"/>
      <c r="BA94" s="208"/>
      <c r="BB94" s="208"/>
      <c r="BC94" s="208"/>
      <c r="BD94" s="208"/>
      <c r="BE94" s="208"/>
      <c r="BF94" s="208"/>
      <c r="BG94" s="208"/>
      <c r="BH94" s="208"/>
    </row>
    <row r="95" customFormat="false" ht="12.75" hidden="false" customHeight="true" outlineLevel="1" collapsed="false">
      <c r="A95" s="204"/>
      <c r="B95" s="219" t="s">
        <v>506</v>
      </c>
      <c r="C95" s="219"/>
      <c r="D95" s="219"/>
      <c r="E95" s="219"/>
      <c r="F95" s="219"/>
      <c r="G95" s="219"/>
      <c r="H95" s="206"/>
      <c r="I95" s="207"/>
      <c r="J95" s="208"/>
      <c r="K95" s="208"/>
      <c r="L95" s="208"/>
      <c r="M95" s="208"/>
      <c r="N95" s="208"/>
      <c r="O95" s="208"/>
      <c r="P95" s="208"/>
      <c r="Q95" s="208"/>
      <c r="R95" s="208"/>
      <c r="S95" s="208"/>
      <c r="T95" s="208"/>
      <c r="U95" s="208"/>
      <c r="V95" s="208"/>
      <c r="W95" s="208"/>
      <c r="X95" s="208"/>
      <c r="Y95" s="208"/>
      <c r="Z95" s="208"/>
      <c r="AA95" s="208"/>
      <c r="AB95" s="208"/>
      <c r="AC95" s="208"/>
      <c r="AD95" s="208"/>
      <c r="AE95" s="208" t="s">
        <v>173</v>
      </c>
      <c r="AF95" s="208"/>
      <c r="AG95" s="208"/>
      <c r="AH95" s="208"/>
      <c r="AI95" s="208"/>
      <c r="AJ95" s="208"/>
      <c r="AK95" s="208"/>
      <c r="AL95" s="208"/>
      <c r="AM95" s="208"/>
      <c r="AN95" s="208"/>
      <c r="AO95" s="208"/>
      <c r="AP95" s="208"/>
      <c r="AQ95" s="208"/>
      <c r="AR95" s="208"/>
      <c r="AS95" s="208"/>
      <c r="AT95" s="208"/>
      <c r="AU95" s="208"/>
      <c r="AV95" s="208"/>
      <c r="AW95" s="208"/>
      <c r="AX95" s="208"/>
      <c r="AY95" s="208"/>
      <c r="AZ95" s="208"/>
      <c r="BA95" s="208"/>
      <c r="BB95" s="208"/>
      <c r="BC95" s="208"/>
      <c r="BD95" s="208"/>
      <c r="BE95" s="208"/>
      <c r="BF95" s="208"/>
      <c r="BG95" s="208"/>
      <c r="BH95" s="208"/>
    </row>
    <row r="96" customFormat="false" ht="13.5" hidden="false" customHeight="false" outlineLevel="1" collapsed="false">
      <c r="A96" s="239" t="n">
        <v>39</v>
      </c>
      <c r="B96" s="240" t="s">
        <v>507</v>
      </c>
      <c r="C96" s="241" t="s">
        <v>508</v>
      </c>
      <c r="D96" s="242" t="s">
        <v>221</v>
      </c>
      <c r="E96" s="243" t="n">
        <v>102.17</v>
      </c>
      <c r="F96" s="244"/>
      <c r="G96" s="245" t="n">
        <f aca="false">ROUND(E96*F96,2)</f>
        <v>0</v>
      </c>
      <c r="H96" s="224" t="s">
        <v>109</v>
      </c>
      <c r="I96" s="225" t="s">
        <v>486</v>
      </c>
      <c r="J96" s="208"/>
      <c r="K96" s="208"/>
      <c r="L96" s="208"/>
      <c r="M96" s="208"/>
      <c r="N96" s="208"/>
      <c r="O96" s="208"/>
      <c r="P96" s="208"/>
      <c r="Q96" s="208"/>
      <c r="R96" s="208"/>
      <c r="S96" s="208"/>
      <c r="T96" s="208"/>
      <c r="U96" s="208"/>
      <c r="V96" s="208"/>
      <c r="W96" s="208"/>
      <c r="X96" s="208"/>
      <c r="Y96" s="208"/>
      <c r="Z96" s="208"/>
      <c r="AA96" s="208"/>
      <c r="AB96" s="208"/>
      <c r="AC96" s="208"/>
      <c r="AD96" s="208"/>
      <c r="AE96" s="208" t="s">
        <v>155</v>
      </c>
      <c r="AF96" s="208"/>
      <c r="AG96" s="208"/>
      <c r="AH96" s="208"/>
      <c r="AI96" s="208"/>
      <c r="AJ96" s="208"/>
      <c r="AK96" s="208"/>
      <c r="AL96" s="208"/>
      <c r="AM96" s="208" t="n">
        <v>21</v>
      </c>
      <c r="AN96" s="208"/>
      <c r="AO96" s="208"/>
      <c r="AP96" s="208"/>
      <c r="AQ96" s="208"/>
      <c r="AR96" s="208"/>
      <c r="AS96" s="208"/>
      <c r="AT96" s="208"/>
      <c r="AU96" s="208"/>
      <c r="AV96" s="208"/>
      <c r="AW96" s="208"/>
      <c r="AX96" s="208"/>
      <c r="AY96" s="208"/>
      <c r="AZ96" s="208"/>
      <c r="BA96" s="208"/>
      <c r="BB96" s="208"/>
      <c r="BC96" s="208"/>
      <c r="BD96" s="208"/>
      <c r="BE96" s="208"/>
      <c r="BF96" s="208"/>
      <c r="BG96" s="208"/>
      <c r="BH96" s="208"/>
    </row>
    <row r="97" customFormat="false" ht="12.75" hidden="true" customHeight="false" outlineLevel="0" collapsed="false">
      <c r="A97" s="108"/>
      <c r="B97" s="120"/>
      <c r="C97" s="226"/>
      <c r="D97" s="227"/>
      <c r="E97" s="228"/>
      <c r="F97" s="228"/>
      <c r="G97" s="228"/>
      <c r="H97" s="228"/>
      <c r="I97" s="229"/>
    </row>
    <row r="98" customFormat="false" ht="12.75" hidden="true" customHeight="false" outlineLevel="0" collapsed="false">
      <c r="A98" s="230"/>
      <c r="B98" s="231" t="s">
        <v>215</v>
      </c>
      <c r="C98" s="232"/>
      <c r="D98" s="233"/>
      <c r="E98" s="230"/>
      <c r="F98" s="230"/>
      <c r="G98" s="234" t="n">
        <f aca="false">F8+F61+F66+F82+F87+F93</f>
        <v>0</v>
      </c>
      <c r="H98" s="34"/>
      <c r="I98" s="34"/>
      <c r="AN98" s="0" t="n">
        <v>15</v>
      </c>
      <c r="AO98" s="0" t="n">
        <v>21</v>
      </c>
    </row>
    <row r="99" customFormat="false" ht="12.75" hidden="false" customHeight="false" outlineLevel="0" collapsed="false">
      <c r="A99" s="34"/>
      <c r="B99" s="235"/>
      <c r="C99" s="235"/>
      <c r="D99" s="236"/>
      <c r="E99" s="34"/>
      <c r="F99" s="34"/>
      <c r="G99" s="34"/>
      <c r="H99" s="34"/>
      <c r="I99" s="34"/>
      <c r="AN99" s="0" t="n">
        <f aca="false">SUMIF(AM8:AM98,AN98,G8:G98)</f>
        <v>0</v>
      </c>
      <c r="AO99" s="0" t="n">
        <f aca="false">SUMIF(AM8:AM98,AO98,G8:G98)</f>
        <v>0</v>
      </c>
    </row>
  </sheetData>
  <sheetProtection sheet="true" password="c49b"/>
  <mergeCells count="51">
    <mergeCell ref="A1:G1"/>
    <mergeCell ref="C7:G7"/>
    <mergeCell ref="F8:G8"/>
    <mergeCell ref="B9:G9"/>
    <mergeCell ref="B10:G10"/>
    <mergeCell ref="B12:G12"/>
    <mergeCell ref="B13:G13"/>
    <mergeCell ref="B18:G18"/>
    <mergeCell ref="B19:G19"/>
    <mergeCell ref="B21:G21"/>
    <mergeCell ref="B22:G22"/>
    <mergeCell ref="B24:G24"/>
    <mergeCell ref="B25:G25"/>
    <mergeCell ref="C27:G27"/>
    <mergeCell ref="B28:G28"/>
    <mergeCell ref="B29:G29"/>
    <mergeCell ref="B32:G32"/>
    <mergeCell ref="B33:G33"/>
    <mergeCell ref="B36:G36"/>
    <mergeCell ref="B37:G37"/>
    <mergeCell ref="B40:G40"/>
    <mergeCell ref="B41:G41"/>
    <mergeCell ref="B44:G44"/>
    <mergeCell ref="B45:G45"/>
    <mergeCell ref="B47:G47"/>
    <mergeCell ref="B48:G48"/>
    <mergeCell ref="B50:G50"/>
    <mergeCell ref="B51:G51"/>
    <mergeCell ref="C53:G53"/>
    <mergeCell ref="B54:G54"/>
    <mergeCell ref="B55:G55"/>
    <mergeCell ref="F61:G61"/>
    <mergeCell ref="B62:G62"/>
    <mergeCell ref="B63:G63"/>
    <mergeCell ref="F66:G66"/>
    <mergeCell ref="B67:G67"/>
    <mergeCell ref="B68:G68"/>
    <mergeCell ref="B70:G70"/>
    <mergeCell ref="B71:G71"/>
    <mergeCell ref="B73:G73"/>
    <mergeCell ref="B74:G74"/>
    <mergeCell ref="F82:G82"/>
    <mergeCell ref="B83:G83"/>
    <mergeCell ref="B84:G84"/>
    <mergeCell ref="C86:G86"/>
    <mergeCell ref="F87:G87"/>
    <mergeCell ref="B88:G88"/>
    <mergeCell ref="C90:G90"/>
    <mergeCell ref="F93:G93"/>
    <mergeCell ref="B94:G94"/>
    <mergeCell ref="B95:G95"/>
  </mergeCells>
  <printOptions headings="false" gridLines="false" gridLinesSet="true" horizontalCentered="false" verticalCentered="false"/>
  <pageMargins left="0.590277777777778" right="0.39375" top="0.7875" bottom="0.78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H12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/>
  <cols>
    <col collapsed="false" hidden="false" max="1" min="1" style="0" width="4.18367346938776"/>
    <col collapsed="false" hidden="false" max="2" min="2" style="23" width="14.1734693877551"/>
    <col collapsed="false" hidden="false" max="3" min="3" style="23" width="62.9081632653061"/>
    <col collapsed="false" hidden="false" max="4" min="4" style="0" width="4.45408163265306"/>
    <col collapsed="false" hidden="false" max="5" min="5" style="0" width="10.3928571428571"/>
    <col collapsed="false" hidden="false" max="6" min="6" style="0" width="9.71938775510204"/>
    <col collapsed="false" hidden="false" max="7" min="7" style="0" width="12.5561224489796"/>
    <col collapsed="false" hidden="false" max="9" min="8" style="0" width="8.50510204081633"/>
    <col collapsed="false" hidden="true" max="18" min="10" style="0" width="0"/>
    <col collapsed="false" hidden="false" max="28" min="19" style="0" width="8.50510204081633"/>
    <col collapsed="false" hidden="true" max="41" min="29" style="0" width="0"/>
    <col collapsed="false" hidden="false" max="51" min="42" style="0" width="8.50510204081633"/>
    <col collapsed="false" hidden="false" max="52" min="52" style="0" width="111.367346938776"/>
    <col collapsed="false" hidden="false" max="53" min="53" style="0" width="97.734693877551"/>
    <col collapsed="false" hidden="false" max="1025" min="54" style="0" width="8.50510204081633"/>
  </cols>
  <sheetData>
    <row r="1" customFormat="false" ht="16.5" hidden="false" customHeight="false" outlineLevel="0" collapsed="false">
      <c r="A1" s="162" t="s">
        <v>224</v>
      </c>
      <c r="B1" s="162"/>
      <c r="C1" s="162"/>
      <c r="D1" s="162"/>
      <c r="E1" s="162"/>
      <c r="F1" s="162"/>
      <c r="G1" s="162"/>
      <c r="AC1" s="0" t="s">
        <v>142</v>
      </c>
    </row>
    <row r="2" customFormat="false" ht="13.5" hidden="false" customHeight="false" outlineLevel="0" collapsed="false">
      <c r="A2" s="163" t="s">
        <v>122</v>
      </c>
      <c r="B2" s="164" t="s">
        <v>15</v>
      </c>
      <c r="C2" s="165" t="s">
        <v>17</v>
      </c>
      <c r="D2" s="166"/>
      <c r="E2" s="167"/>
      <c r="F2" s="167"/>
      <c r="G2" s="168"/>
    </row>
    <row r="3" customFormat="false" ht="12.75" hidden="false" customHeight="false" outlineLevel="0" collapsed="false">
      <c r="A3" s="169" t="s">
        <v>123</v>
      </c>
      <c r="B3" s="170" t="s">
        <v>49</v>
      </c>
      <c r="C3" s="171" t="s">
        <v>50</v>
      </c>
      <c r="D3" s="172"/>
      <c r="E3" s="173"/>
      <c r="F3" s="173"/>
      <c r="G3" s="174"/>
      <c r="AC3" s="23" t="s">
        <v>216</v>
      </c>
    </row>
    <row r="4" customFormat="false" ht="13.5" hidden="false" customHeight="false" outlineLevel="0" collapsed="false">
      <c r="A4" s="175" t="s">
        <v>124</v>
      </c>
      <c r="B4" s="176" t="s">
        <v>474</v>
      </c>
      <c r="C4" s="177" t="s">
        <v>475</v>
      </c>
      <c r="D4" s="178"/>
      <c r="E4" s="179"/>
      <c r="F4" s="179"/>
      <c r="G4" s="180"/>
    </row>
    <row r="5" customFormat="false" ht="14.25" hidden="false" customHeight="false" outlineLevel="0" collapsed="false">
      <c r="C5" s="181"/>
      <c r="D5" s="182"/>
    </row>
    <row r="6" customFormat="false" ht="27" hidden="false" customHeight="false" outlineLevel="0" collapsed="false">
      <c r="A6" s="183" t="s">
        <v>125</v>
      </c>
      <c r="B6" s="184" t="s">
        <v>126</v>
      </c>
      <c r="C6" s="185" t="s">
        <v>127</v>
      </c>
      <c r="D6" s="186" t="s">
        <v>128</v>
      </c>
      <c r="E6" s="187" t="s">
        <v>129</v>
      </c>
      <c r="F6" s="188" t="s">
        <v>130</v>
      </c>
      <c r="G6" s="183" t="s">
        <v>131</v>
      </c>
      <c r="H6" s="189" t="s">
        <v>143</v>
      </c>
      <c r="I6" s="190" t="s">
        <v>144</v>
      </c>
      <c r="J6" s="108"/>
    </row>
    <row r="7" customFormat="false" ht="12.75" hidden="false" customHeight="true" outlineLevel="0" collapsed="false">
      <c r="A7" s="191"/>
      <c r="B7" s="192" t="s">
        <v>145</v>
      </c>
      <c r="C7" s="193" t="s">
        <v>146</v>
      </c>
      <c r="D7" s="193"/>
      <c r="E7" s="193"/>
      <c r="F7" s="193"/>
      <c r="G7" s="193"/>
      <c r="H7" s="194"/>
      <c r="I7" s="195"/>
    </row>
    <row r="8" customFormat="false" ht="12.75" hidden="false" customHeight="false" outlineLevel="0" collapsed="false">
      <c r="A8" s="196" t="s">
        <v>147</v>
      </c>
      <c r="B8" s="197" t="s">
        <v>75</v>
      </c>
      <c r="C8" s="198" t="s">
        <v>76</v>
      </c>
      <c r="D8" s="199"/>
      <c r="E8" s="200"/>
      <c r="F8" s="201" t="n">
        <f aca="false">SUM(G9:G40)</f>
        <v>0</v>
      </c>
      <c r="G8" s="201"/>
      <c r="H8" s="202"/>
      <c r="I8" s="203"/>
      <c r="AE8" s="0" t="s">
        <v>148</v>
      </c>
    </row>
    <row r="9" customFormat="false" ht="12.75" hidden="false" customHeight="true" outlineLevel="1" collapsed="false">
      <c r="A9" s="204"/>
      <c r="B9" s="205" t="s">
        <v>478</v>
      </c>
      <c r="C9" s="205"/>
      <c r="D9" s="205"/>
      <c r="E9" s="205"/>
      <c r="F9" s="205"/>
      <c r="G9" s="205"/>
      <c r="H9" s="206"/>
      <c r="I9" s="207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  <c r="V9" s="208"/>
      <c r="W9" s="208"/>
      <c r="X9" s="208"/>
      <c r="Y9" s="208"/>
      <c r="Z9" s="208"/>
      <c r="AA9" s="208"/>
      <c r="AB9" s="208"/>
      <c r="AC9" s="208" t="n">
        <v>0</v>
      </c>
      <c r="AD9" s="208"/>
      <c r="AE9" s="208"/>
      <c r="AF9" s="208"/>
      <c r="AG9" s="208"/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customFormat="false" ht="22.5" hidden="false" customHeight="true" outlineLevel="1" collapsed="false">
      <c r="A10" s="204"/>
      <c r="B10" s="219" t="s">
        <v>479</v>
      </c>
      <c r="C10" s="219"/>
      <c r="D10" s="219"/>
      <c r="E10" s="219"/>
      <c r="F10" s="219"/>
      <c r="G10" s="219"/>
      <c r="H10" s="206"/>
      <c r="I10" s="207"/>
      <c r="J10" s="208"/>
      <c r="K10" s="208"/>
      <c r="L10" s="208"/>
      <c r="M10" s="208"/>
      <c r="N10" s="208"/>
      <c r="O10" s="208"/>
      <c r="P10" s="208"/>
      <c r="Q10" s="208"/>
      <c r="R10" s="208"/>
      <c r="S10" s="208"/>
      <c r="T10" s="208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  <c r="AE10" s="208" t="s">
        <v>173</v>
      </c>
      <c r="AF10" s="208"/>
      <c r="AG10" s="208"/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18" t="str">
        <f aca="false">B10</f>
        <v>nebo lesní půdy, s naložením na dopravní prostředek a vodorovným přemístěním na hromady v místě upotřebení nebo na dočasné či trvalé skládky se složením,</v>
      </c>
      <c r="BA10" s="208"/>
      <c r="BB10" s="208"/>
      <c r="BC10" s="208"/>
      <c r="BD10" s="208"/>
      <c r="BE10" s="208"/>
      <c r="BF10" s="208"/>
      <c r="BG10" s="208"/>
      <c r="BH10" s="208"/>
    </row>
    <row r="11" customFormat="false" ht="12.75" hidden="false" customHeight="false" outlineLevel="1" collapsed="false">
      <c r="A11" s="209" t="n">
        <v>1</v>
      </c>
      <c r="B11" s="210" t="s">
        <v>480</v>
      </c>
      <c r="C11" s="211" t="s">
        <v>481</v>
      </c>
      <c r="D11" s="212" t="s">
        <v>247</v>
      </c>
      <c r="E11" s="213" t="n">
        <v>9.6</v>
      </c>
      <c r="F11" s="214"/>
      <c r="G11" s="215" t="n">
        <f aca="false">ROUND(E11*F11,2)</f>
        <v>0</v>
      </c>
      <c r="H11" s="206" t="s">
        <v>231</v>
      </c>
      <c r="I11" s="207" t="s">
        <v>154</v>
      </c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  <c r="AE11" s="208" t="s">
        <v>155</v>
      </c>
      <c r="AF11" s="208"/>
      <c r="AG11" s="208"/>
      <c r="AH11" s="208"/>
      <c r="AI11" s="208"/>
      <c r="AJ11" s="208"/>
      <c r="AK11" s="208"/>
      <c r="AL11" s="208"/>
      <c r="AM11" s="208" t="n">
        <v>21</v>
      </c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customFormat="false" ht="12.75" hidden="false" customHeight="false" outlineLevel="1" collapsed="false">
      <c r="A12" s="204"/>
      <c r="B12" s="216"/>
      <c r="C12" s="246" t="s">
        <v>509</v>
      </c>
      <c r="D12" s="247"/>
      <c r="E12" s="248" t="n">
        <v>9.6</v>
      </c>
      <c r="F12" s="215"/>
      <c r="G12" s="215"/>
      <c r="H12" s="206"/>
      <c r="I12" s="207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  <c r="AE12" s="208"/>
      <c r="AF12" s="208"/>
      <c r="AG12" s="208"/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customFormat="false" ht="12.75" hidden="false" customHeight="true" outlineLevel="1" collapsed="false">
      <c r="A13" s="204"/>
      <c r="B13" s="219" t="s">
        <v>510</v>
      </c>
      <c r="C13" s="219"/>
      <c r="D13" s="219"/>
      <c r="E13" s="219"/>
      <c r="F13" s="219"/>
      <c r="G13" s="219"/>
      <c r="H13" s="206"/>
      <c r="I13" s="207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  <c r="U13" s="208"/>
      <c r="V13" s="208"/>
      <c r="W13" s="208"/>
      <c r="X13" s="208"/>
      <c r="Y13" s="208"/>
      <c r="Z13" s="208"/>
      <c r="AA13" s="208"/>
      <c r="AB13" s="208"/>
      <c r="AC13" s="208" t="n">
        <v>0</v>
      </c>
      <c r="AD13" s="208"/>
      <c r="AE13" s="208"/>
      <c r="AF13" s="208"/>
      <c r="AG13" s="208"/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customFormat="false" ht="22.5" hidden="false" customHeight="true" outlineLevel="1" collapsed="false">
      <c r="A14" s="204"/>
      <c r="B14" s="219" t="s">
        <v>511</v>
      </c>
      <c r="C14" s="219"/>
      <c r="D14" s="219"/>
      <c r="E14" s="219"/>
      <c r="F14" s="219"/>
      <c r="G14" s="219"/>
      <c r="H14" s="206"/>
      <c r="I14" s="207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 t="s">
        <v>173</v>
      </c>
      <c r="AF14" s="208"/>
      <c r="AG14" s="208"/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18" t="str">
        <f aca="false">B14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A14" s="208"/>
      <c r="BB14" s="208"/>
      <c r="BC14" s="208"/>
      <c r="BD14" s="208"/>
      <c r="BE14" s="208"/>
      <c r="BF14" s="208"/>
      <c r="BG14" s="208"/>
      <c r="BH14" s="208"/>
    </row>
    <row r="15" customFormat="false" ht="12.75" hidden="false" customHeight="false" outlineLevel="1" collapsed="false">
      <c r="A15" s="209" t="n">
        <v>2</v>
      </c>
      <c r="B15" s="210" t="s">
        <v>512</v>
      </c>
      <c r="C15" s="211" t="s">
        <v>513</v>
      </c>
      <c r="D15" s="212" t="s">
        <v>247</v>
      </c>
      <c r="E15" s="213" t="n">
        <v>43.4134</v>
      </c>
      <c r="F15" s="214"/>
      <c r="G15" s="215" t="n">
        <f aca="false">ROUND(E15*F15,2)</f>
        <v>0</v>
      </c>
      <c r="H15" s="206" t="s">
        <v>231</v>
      </c>
      <c r="I15" s="207" t="s">
        <v>154</v>
      </c>
      <c r="J15" s="208"/>
      <c r="K15" s="208"/>
      <c r="L15" s="208"/>
      <c r="M15" s="208"/>
      <c r="N15" s="208"/>
      <c r="O15" s="208"/>
      <c r="P15" s="208"/>
      <c r="Q15" s="208"/>
      <c r="R15" s="208"/>
      <c r="S15" s="208"/>
      <c r="T15" s="208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  <c r="AE15" s="208" t="s">
        <v>155</v>
      </c>
      <c r="AF15" s="208"/>
      <c r="AG15" s="208"/>
      <c r="AH15" s="208"/>
      <c r="AI15" s="208"/>
      <c r="AJ15" s="208"/>
      <c r="AK15" s="208"/>
      <c r="AL15" s="208"/>
      <c r="AM15" s="208" t="n">
        <v>21</v>
      </c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customFormat="false" ht="12.75" hidden="false" customHeight="false" outlineLevel="1" collapsed="false">
      <c r="A16" s="204"/>
      <c r="B16" s="216"/>
      <c r="C16" s="246" t="s">
        <v>514</v>
      </c>
      <c r="D16" s="247"/>
      <c r="E16" s="248" t="n">
        <v>43.4134</v>
      </c>
      <c r="F16" s="215"/>
      <c r="G16" s="215"/>
      <c r="H16" s="206"/>
      <c r="I16" s="207"/>
      <c r="J16" s="208"/>
      <c r="K16" s="208"/>
      <c r="L16" s="208"/>
      <c r="M16" s="208"/>
      <c r="N16" s="208"/>
      <c r="O16" s="208"/>
      <c r="P16" s="208"/>
      <c r="Q16" s="208"/>
      <c r="R16" s="208"/>
      <c r="S16" s="208"/>
      <c r="T16" s="208"/>
      <c r="U16" s="208"/>
      <c r="V16" s="208"/>
      <c r="W16" s="208"/>
      <c r="X16" s="208"/>
      <c r="Y16" s="208"/>
      <c r="Z16" s="208"/>
      <c r="AA16" s="208"/>
      <c r="AB16" s="208"/>
      <c r="AC16" s="208"/>
      <c r="AD16" s="208"/>
      <c r="AE16" s="208"/>
      <c r="AF16" s="208"/>
      <c r="AG16" s="208"/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customFormat="false" ht="12.75" hidden="false" customHeight="true" outlineLevel="1" collapsed="false">
      <c r="A17" s="204"/>
      <c r="B17" s="219" t="s">
        <v>282</v>
      </c>
      <c r="C17" s="219"/>
      <c r="D17" s="219"/>
      <c r="E17" s="219"/>
      <c r="F17" s="219"/>
      <c r="G17" s="219"/>
      <c r="H17" s="206"/>
      <c r="I17" s="207"/>
      <c r="J17" s="208"/>
      <c r="K17" s="208"/>
      <c r="L17" s="208"/>
      <c r="M17" s="208"/>
      <c r="N17" s="208"/>
      <c r="O17" s="208"/>
      <c r="P17" s="208"/>
      <c r="Q17" s="208"/>
      <c r="R17" s="208"/>
      <c r="S17" s="208"/>
      <c r="T17" s="208"/>
      <c r="U17" s="208"/>
      <c r="V17" s="208"/>
      <c r="W17" s="208"/>
      <c r="X17" s="208"/>
      <c r="Y17" s="208"/>
      <c r="Z17" s="208"/>
      <c r="AA17" s="208"/>
      <c r="AB17" s="208"/>
      <c r="AC17" s="208" t="n">
        <v>0</v>
      </c>
      <c r="AD17" s="208"/>
      <c r="AE17" s="208"/>
      <c r="AF17" s="208"/>
      <c r="AG17" s="208"/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customFormat="false" ht="12.75" hidden="false" customHeight="true" outlineLevel="1" collapsed="false">
      <c r="A18" s="204"/>
      <c r="B18" s="219" t="s">
        <v>283</v>
      </c>
      <c r="C18" s="219"/>
      <c r="D18" s="219"/>
      <c r="E18" s="219"/>
      <c r="F18" s="219"/>
      <c r="G18" s="219"/>
      <c r="H18" s="206"/>
      <c r="I18" s="207"/>
      <c r="J18" s="208"/>
      <c r="K18" s="208"/>
      <c r="L18" s="208"/>
      <c r="M18" s="208"/>
      <c r="N18" s="208"/>
      <c r="O18" s="208"/>
      <c r="P18" s="208"/>
      <c r="Q18" s="208"/>
      <c r="R18" s="208"/>
      <c r="S18" s="208"/>
      <c r="T18" s="208"/>
      <c r="U18" s="208"/>
      <c r="V18" s="208"/>
      <c r="W18" s="208"/>
      <c r="X18" s="208"/>
      <c r="Y18" s="208"/>
      <c r="Z18" s="208"/>
      <c r="AA18" s="208"/>
      <c r="AB18" s="208"/>
      <c r="AC18" s="208"/>
      <c r="AD18" s="208"/>
      <c r="AE18" s="208" t="s">
        <v>173</v>
      </c>
      <c r="AF18" s="208"/>
      <c r="AG18" s="208"/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customFormat="false" ht="12.75" hidden="false" customHeight="false" outlineLevel="1" collapsed="false">
      <c r="A19" s="209" t="n">
        <v>3</v>
      </c>
      <c r="B19" s="210" t="s">
        <v>515</v>
      </c>
      <c r="C19" s="211" t="s">
        <v>516</v>
      </c>
      <c r="D19" s="212" t="s">
        <v>247</v>
      </c>
      <c r="E19" s="213" t="n">
        <v>43.4134</v>
      </c>
      <c r="F19" s="214"/>
      <c r="G19" s="215" t="n">
        <f aca="false">ROUND(E19*F19,2)</f>
        <v>0</v>
      </c>
      <c r="H19" s="206" t="s">
        <v>231</v>
      </c>
      <c r="I19" s="207" t="s">
        <v>154</v>
      </c>
      <c r="J19" s="208"/>
      <c r="K19" s="208"/>
      <c r="L19" s="208"/>
      <c r="M19" s="208"/>
      <c r="N19" s="208"/>
      <c r="O19" s="208"/>
      <c r="P19" s="208"/>
      <c r="Q19" s="208"/>
      <c r="R19" s="208"/>
      <c r="S19" s="208"/>
      <c r="T19" s="208"/>
      <c r="U19" s="208"/>
      <c r="V19" s="208"/>
      <c r="W19" s="208"/>
      <c r="X19" s="208"/>
      <c r="Y19" s="208"/>
      <c r="Z19" s="208"/>
      <c r="AA19" s="208"/>
      <c r="AB19" s="208"/>
      <c r="AC19" s="208"/>
      <c r="AD19" s="208"/>
      <c r="AE19" s="208" t="s">
        <v>155</v>
      </c>
      <c r="AF19" s="208"/>
      <c r="AG19" s="208"/>
      <c r="AH19" s="208"/>
      <c r="AI19" s="208"/>
      <c r="AJ19" s="208"/>
      <c r="AK19" s="208"/>
      <c r="AL19" s="208"/>
      <c r="AM19" s="208" t="n">
        <v>21</v>
      </c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customFormat="false" ht="12.75" hidden="false" customHeight="true" outlineLevel="1" collapsed="false">
      <c r="A20" s="204"/>
      <c r="B20" s="219" t="s">
        <v>288</v>
      </c>
      <c r="C20" s="219"/>
      <c r="D20" s="219"/>
      <c r="E20" s="219"/>
      <c r="F20" s="219"/>
      <c r="G20" s="219"/>
      <c r="H20" s="206"/>
      <c r="I20" s="207"/>
      <c r="J20" s="208"/>
      <c r="K20" s="208"/>
      <c r="L20" s="208"/>
      <c r="M20" s="208"/>
      <c r="N20" s="208"/>
      <c r="O20" s="208"/>
      <c r="P20" s="208"/>
      <c r="Q20" s="208"/>
      <c r="R20" s="208"/>
      <c r="S20" s="208"/>
      <c r="T20" s="208"/>
      <c r="U20" s="208"/>
      <c r="V20" s="208"/>
      <c r="W20" s="208"/>
      <c r="X20" s="208"/>
      <c r="Y20" s="208"/>
      <c r="Z20" s="208"/>
      <c r="AA20" s="208"/>
      <c r="AB20" s="208"/>
      <c r="AC20" s="208" t="n">
        <v>0</v>
      </c>
      <c r="AD20" s="208"/>
      <c r="AE20" s="208"/>
      <c r="AF20" s="208"/>
      <c r="AG20" s="208"/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customFormat="false" ht="12.75" hidden="false" customHeight="true" outlineLevel="1" collapsed="false">
      <c r="A21" s="204"/>
      <c r="B21" s="219" t="s">
        <v>289</v>
      </c>
      <c r="C21" s="219"/>
      <c r="D21" s="219"/>
      <c r="E21" s="219"/>
      <c r="F21" s="219"/>
      <c r="G21" s="219"/>
      <c r="H21" s="206"/>
      <c r="I21" s="207"/>
      <c r="J21" s="208"/>
      <c r="K21" s="208"/>
      <c r="L21" s="208"/>
      <c r="M21" s="208"/>
      <c r="N21" s="208"/>
      <c r="O21" s="208"/>
      <c r="P21" s="208"/>
      <c r="Q21" s="208"/>
      <c r="R21" s="208"/>
      <c r="S21" s="208"/>
      <c r="T21" s="208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  <c r="AE21" s="208" t="s">
        <v>173</v>
      </c>
      <c r="AF21" s="208"/>
      <c r="AG21" s="208"/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customFormat="false" ht="12.75" hidden="false" customHeight="false" outlineLevel="1" collapsed="false">
      <c r="A22" s="209" t="n">
        <v>4</v>
      </c>
      <c r="B22" s="210" t="s">
        <v>517</v>
      </c>
      <c r="C22" s="211" t="s">
        <v>518</v>
      </c>
      <c r="D22" s="212" t="s">
        <v>247</v>
      </c>
      <c r="E22" s="213" t="n">
        <v>43.4134</v>
      </c>
      <c r="F22" s="214"/>
      <c r="G22" s="215" t="n">
        <f aca="false">ROUND(E22*F22,2)</f>
        <v>0</v>
      </c>
      <c r="H22" s="206" t="s">
        <v>231</v>
      </c>
      <c r="I22" s="207" t="s">
        <v>154</v>
      </c>
      <c r="J22" s="208"/>
      <c r="K22" s="208"/>
      <c r="L22" s="208"/>
      <c r="M22" s="208"/>
      <c r="N22" s="208"/>
      <c r="O22" s="208"/>
      <c r="P22" s="208"/>
      <c r="Q22" s="208"/>
      <c r="R22" s="208"/>
      <c r="S22" s="208"/>
      <c r="T22" s="208"/>
      <c r="U22" s="208"/>
      <c r="V22" s="208"/>
      <c r="W22" s="208"/>
      <c r="X22" s="208"/>
      <c r="Y22" s="208"/>
      <c r="Z22" s="208"/>
      <c r="AA22" s="208"/>
      <c r="AB22" s="208"/>
      <c r="AC22" s="208"/>
      <c r="AD22" s="208"/>
      <c r="AE22" s="208" t="s">
        <v>155</v>
      </c>
      <c r="AF22" s="208"/>
      <c r="AG22" s="208"/>
      <c r="AH22" s="208"/>
      <c r="AI22" s="208"/>
      <c r="AJ22" s="208"/>
      <c r="AK22" s="208"/>
      <c r="AL22" s="208"/>
      <c r="AM22" s="208" t="n">
        <v>21</v>
      </c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customFormat="false" ht="12.75" hidden="false" customHeight="false" outlineLevel="1" collapsed="false">
      <c r="A23" s="209" t="n">
        <v>5</v>
      </c>
      <c r="B23" s="210" t="s">
        <v>519</v>
      </c>
      <c r="C23" s="211" t="s">
        <v>520</v>
      </c>
      <c r="D23" s="212" t="s">
        <v>247</v>
      </c>
      <c r="E23" s="213" t="n">
        <v>10.53</v>
      </c>
      <c r="F23" s="214"/>
      <c r="G23" s="215" t="n">
        <f aca="false">ROUND(E23*F23,2)</f>
        <v>0</v>
      </c>
      <c r="H23" s="206" t="s">
        <v>231</v>
      </c>
      <c r="I23" s="207" t="s">
        <v>154</v>
      </c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 t="s">
        <v>155</v>
      </c>
      <c r="AF23" s="208"/>
      <c r="AG23" s="208"/>
      <c r="AH23" s="208"/>
      <c r="AI23" s="208"/>
      <c r="AJ23" s="208"/>
      <c r="AK23" s="208"/>
      <c r="AL23" s="208"/>
      <c r="AM23" s="208" t="n">
        <v>21</v>
      </c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customFormat="false" ht="12.75" hidden="false" customHeight="true" outlineLevel="1" collapsed="false">
      <c r="A24" s="204"/>
      <c r="B24" s="219" t="s">
        <v>521</v>
      </c>
      <c r="C24" s="219"/>
      <c r="D24" s="219"/>
      <c r="E24" s="219"/>
      <c r="F24" s="219"/>
      <c r="G24" s="219"/>
      <c r="H24" s="206"/>
      <c r="I24" s="207"/>
      <c r="J24" s="208"/>
      <c r="K24" s="208"/>
      <c r="L24" s="208"/>
      <c r="M24" s="208"/>
      <c r="N24" s="208"/>
      <c r="O24" s="208"/>
      <c r="P24" s="208"/>
      <c r="Q24" s="208"/>
      <c r="R24" s="208"/>
      <c r="S24" s="208"/>
      <c r="T24" s="208"/>
      <c r="U24" s="208"/>
      <c r="V24" s="208"/>
      <c r="W24" s="208"/>
      <c r="X24" s="208"/>
      <c r="Y24" s="208"/>
      <c r="Z24" s="208"/>
      <c r="AA24" s="208"/>
      <c r="AB24" s="208"/>
      <c r="AC24" s="208" t="n">
        <v>0</v>
      </c>
      <c r="AD24" s="208"/>
      <c r="AE24" s="208"/>
      <c r="AF24" s="208"/>
      <c r="AG24" s="208"/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customFormat="false" ht="12.75" hidden="false" customHeight="true" outlineLevel="1" collapsed="false">
      <c r="A25" s="204"/>
      <c r="B25" s="219" t="s">
        <v>522</v>
      </c>
      <c r="C25" s="219"/>
      <c r="D25" s="219"/>
      <c r="E25" s="219"/>
      <c r="F25" s="219"/>
      <c r="G25" s="219"/>
      <c r="H25" s="206"/>
      <c r="I25" s="207"/>
      <c r="J25" s="208"/>
      <c r="K25" s="208"/>
      <c r="L25" s="208"/>
      <c r="M25" s="208"/>
      <c r="N25" s="208"/>
      <c r="O25" s="208"/>
      <c r="P25" s="208"/>
      <c r="Q25" s="208"/>
      <c r="R25" s="208"/>
      <c r="S25" s="208"/>
      <c r="T25" s="208"/>
      <c r="U25" s="208"/>
      <c r="V25" s="208"/>
      <c r="W25" s="208"/>
      <c r="X25" s="208"/>
      <c r="Y25" s="208"/>
      <c r="Z25" s="208"/>
      <c r="AA25" s="208"/>
      <c r="AB25" s="208"/>
      <c r="AC25" s="208"/>
      <c r="AD25" s="208"/>
      <c r="AE25" s="208" t="s">
        <v>173</v>
      </c>
      <c r="AF25" s="208"/>
      <c r="AG25" s="208"/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customFormat="false" ht="12.75" hidden="false" customHeight="false" outlineLevel="1" collapsed="false">
      <c r="A26" s="209" t="n">
        <v>6</v>
      </c>
      <c r="B26" s="210" t="s">
        <v>523</v>
      </c>
      <c r="C26" s="211" t="s">
        <v>312</v>
      </c>
      <c r="D26" s="212" t="s">
        <v>247</v>
      </c>
      <c r="E26" s="213" t="n">
        <v>10.53</v>
      </c>
      <c r="F26" s="214"/>
      <c r="G26" s="215" t="n">
        <f aca="false">ROUND(E26*F26,2)</f>
        <v>0</v>
      </c>
      <c r="H26" s="206" t="s">
        <v>524</v>
      </c>
      <c r="I26" s="207" t="s">
        <v>154</v>
      </c>
      <c r="J26" s="208"/>
      <c r="K26" s="208"/>
      <c r="L26" s="208"/>
      <c r="M26" s="208"/>
      <c r="N26" s="208"/>
      <c r="O26" s="208"/>
      <c r="P26" s="208"/>
      <c r="Q26" s="208"/>
      <c r="R26" s="208"/>
      <c r="S26" s="208"/>
      <c r="T26" s="208"/>
      <c r="U26" s="208"/>
      <c r="V26" s="208"/>
      <c r="W26" s="208"/>
      <c r="X26" s="208"/>
      <c r="Y26" s="208"/>
      <c r="Z26" s="208"/>
      <c r="AA26" s="208"/>
      <c r="AB26" s="208"/>
      <c r="AC26" s="208"/>
      <c r="AD26" s="208"/>
      <c r="AE26" s="208" t="s">
        <v>155</v>
      </c>
      <c r="AF26" s="208"/>
      <c r="AG26" s="208"/>
      <c r="AH26" s="208"/>
      <c r="AI26" s="208"/>
      <c r="AJ26" s="208"/>
      <c r="AK26" s="208"/>
      <c r="AL26" s="208"/>
      <c r="AM26" s="208" t="n">
        <v>21</v>
      </c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customFormat="false" ht="12.75" hidden="false" customHeight="true" outlineLevel="1" collapsed="false">
      <c r="A27" s="204"/>
      <c r="B27" s="219" t="s">
        <v>294</v>
      </c>
      <c r="C27" s="219"/>
      <c r="D27" s="219"/>
      <c r="E27" s="219"/>
      <c r="F27" s="219"/>
      <c r="G27" s="219"/>
      <c r="H27" s="206"/>
      <c r="I27" s="207"/>
      <c r="J27" s="208"/>
      <c r="K27" s="208"/>
      <c r="L27" s="208"/>
      <c r="M27" s="208"/>
      <c r="N27" s="208"/>
      <c r="O27" s="208"/>
      <c r="P27" s="208"/>
      <c r="Q27" s="208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 t="n">
        <v>0</v>
      </c>
      <c r="AD27" s="208"/>
      <c r="AE27" s="208"/>
      <c r="AF27" s="208"/>
      <c r="AG27" s="208"/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customFormat="false" ht="12.75" hidden="false" customHeight="true" outlineLevel="1" collapsed="false">
      <c r="A28" s="204"/>
      <c r="B28" s="219" t="s">
        <v>295</v>
      </c>
      <c r="C28" s="219"/>
      <c r="D28" s="219"/>
      <c r="E28" s="219"/>
      <c r="F28" s="219"/>
      <c r="G28" s="219"/>
      <c r="H28" s="206"/>
      <c r="I28" s="207"/>
      <c r="J28" s="208"/>
      <c r="K28" s="208"/>
      <c r="L28" s="208"/>
      <c r="M28" s="208"/>
      <c r="N28" s="208"/>
      <c r="O28" s="208"/>
      <c r="P28" s="208"/>
      <c r="Q28" s="208"/>
      <c r="R28" s="208"/>
      <c r="S28" s="208"/>
      <c r="T28" s="208"/>
      <c r="U28" s="208"/>
      <c r="V28" s="208"/>
      <c r="W28" s="208"/>
      <c r="X28" s="208"/>
      <c r="Y28" s="208"/>
      <c r="Z28" s="208"/>
      <c r="AA28" s="208"/>
      <c r="AB28" s="208"/>
      <c r="AC28" s="208" t="n">
        <v>1</v>
      </c>
      <c r="AD28" s="208"/>
      <c r="AE28" s="208"/>
      <c r="AF28" s="208"/>
      <c r="AG28" s="208"/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customFormat="false" ht="12.75" hidden="false" customHeight="false" outlineLevel="1" collapsed="false">
      <c r="A29" s="209" t="n">
        <v>7</v>
      </c>
      <c r="B29" s="210" t="s">
        <v>525</v>
      </c>
      <c r="C29" s="211" t="s">
        <v>526</v>
      </c>
      <c r="D29" s="212" t="s">
        <v>247</v>
      </c>
      <c r="E29" s="213" t="n">
        <v>10.53</v>
      </c>
      <c r="F29" s="214"/>
      <c r="G29" s="215" t="n">
        <f aca="false">ROUND(E29*F29,2)</f>
        <v>0</v>
      </c>
      <c r="H29" s="206" t="s">
        <v>231</v>
      </c>
      <c r="I29" s="207" t="s">
        <v>154</v>
      </c>
      <c r="J29" s="208"/>
      <c r="K29" s="208"/>
      <c r="L29" s="208"/>
      <c r="M29" s="208"/>
      <c r="N29" s="208"/>
      <c r="O29" s="208"/>
      <c r="P29" s="208"/>
      <c r="Q29" s="208"/>
      <c r="R29" s="208"/>
      <c r="S29" s="208"/>
      <c r="T29" s="208"/>
      <c r="U29" s="208"/>
      <c r="V29" s="208"/>
      <c r="W29" s="208"/>
      <c r="X29" s="208"/>
      <c r="Y29" s="208"/>
      <c r="Z29" s="208"/>
      <c r="AA29" s="208"/>
      <c r="AB29" s="208"/>
      <c r="AC29" s="208"/>
      <c r="AD29" s="208"/>
      <c r="AE29" s="208" t="s">
        <v>155</v>
      </c>
      <c r="AF29" s="208"/>
      <c r="AG29" s="208"/>
      <c r="AH29" s="208"/>
      <c r="AI29" s="208"/>
      <c r="AJ29" s="208"/>
      <c r="AK29" s="208"/>
      <c r="AL29" s="208"/>
      <c r="AM29" s="208" t="n">
        <v>21</v>
      </c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customFormat="false" ht="12.75" hidden="false" customHeight="false" outlineLevel="1" collapsed="false">
      <c r="A30" s="204"/>
      <c r="B30" s="216"/>
      <c r="C30" s="246" t="s">
        <v>527</v>
      </c>
      <c r="D30" s="247"/>
      <c r="E30" s="248" t="n">
        <v>10.53</v>
      </c>
      <c r="F30" s="215"/>
      <c r="G30" s="215"/>
      <c r="H30" s="206"/>
      <c r="I30" s="207"/>
      <c r="J30" s="208"/>
      <c r="K30" s="208"/>
      <c r="L30" s="208"/>
      <c r="M30" s="208"/>
      <c r="N30" s="208"/>
      <c r="O30" s="208"/>
      <c r="P30" s="208"/>
      <c r="Q30" s="208"/>
      <c r="R30" s="208"/>
      <c r="S30" s="208"/>
      <c r="T30" s="208"/>
      <c r="U30" s="208"/>
      <c r="V30" s="208"/>
      <c r="W30" s="208"/>
      <c r="X30" s="208"/>
      <c r="Y30" s="208"/>
      <c r="Z30" s="208"/>
      <c r="AA30" s="208"/>
      <c r="AB30" s="208"/>
      <c r="AC30" s="208"/>
      <c r="AD30" s="208"/>
      <c r="AE30" s="208"/>
      <c r="AF30" s="208"/>
      <c r="AG30" s="208"/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customFormat="false" ht="12.75" hidden="false" customHeight="true" outlineLevel="1" collapsed="false">
      <c r="A31" s="204"/>
      <c r="B31" s="219" t="s">
        <v>302</v>
      </c>
      <c r="C31" s="219"/>
      <c r="D31" s="219"/>
      <c r="E31" s="219"/>
      <c r="F31" s="219"/>
      <c r="G31" s="219"/>
      <c r="H31" s="206"/>
      <c r="I31" s="207"/>
      <c r="J31" s="208"/>
      <c r="K31" s="208"/>
      <c r="L31" s="208"/>
      <c r="M31" s="208"/>
      <c r="N31" s="208"/>
      <c r="O31" s="208"/>
      <c r="P31" s="208"/>
      <c r="Q31" s="208"/>
      <c r="R31" s="208"/>
      <c r="S31" s="208"/>
      <c r="T31" s="208"/>
      <c r="U31" s="208"/>
      <c r="V31" s="208"/>
      <c r="W31" s="208"/>
      <c r="X31" s="208"/>
      <c r="Y31" s="208"/>
      <c r="Z31" s="208"/>
      <c r="AA31" s="208"/>
      <c r="AB31" s="208"/>
      <c r="AC31" s="208" t="n">
        <v>0</v>
      </c>
      <c r="AD31" s="208"/>
      <c r="AE31" s="208"/>
      <c r="AF31" s="208"/>
      <c r="AG31" s="208"/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customFormat="false" ht="12.75" hidden="false" customHeight="true" outlineLevel="1" collapsed="false">
      <c r="A32" s="204"/>
      <c r="B32" s="219" t="s">
        <v>303</v>
      </c>
      <c r="C32" s="219"/>
      <c r="D32" s="219"/>
      <c r="E32" s="219"/>
      <c r="F32" s="219"/>
      <c r="G32" s="219"/>
      <c r="H32" s="206"/>
      <c r="I32" s="207"/>
      <c r="J32" s="208"/>
      <c r="K32" s="208"/>
      <c r="L32" s="208"/>
      <c r="M32" s="208"/>
      <c r="N32" s="208"/>
      <c r="O32" s="208"/>
      <c r="P32" s="208"/>
      <c r="Q32" s="208"/>
      <c r="R32" s="208"/>
      <c r="S32" s="208"/>
      <c r="T32" s="208"/>
      <c r="U32" s="208"/>
      <c r="V32" s="208"/>
      <c r="W32" s="208"/>
      <c r="X32" s="208"/>
      <c r="Y32" s="208"/>
      <c r="Z32" s="208"/>
      <c r="AA32" s="208"/>
      <c r="AB32" s="208"/>
      <c r="AC32" s="208"/>
      <c r="AD32" s="208"/>
      <c r="AE32" s="208" t="s">
        <v>173</v>
      </c>
      <c r="AF32" s="208"/>
      <c r="AG32" s="208"/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customFormat="false" ht="22.5" hidden="false" customHeight="false" outlineLevel="1" collapsed="false">
      <c r="A33" s="209" t="n">
        <v>8</v>
      </c>
      <c r="B33" s="210" t="s">
        <v>304</v>
      </c>
      <c r="C33" s="211" t="s">
        <v>528</v>
      </c>
      <c r="D33" s="212" t="s">
        <v>247</v>
      </c>
      <c r="E33" s="213" t="n">
        <v>32.88032</v>
      </c>
      <c r="F33" s="214"/>
      <c r="G33" s="215" t="n">
        <f aca="false">ROUND(E33*F33,2)</f>
        <v>0</v>
      </c>
      <c r="H33" s="206" t="s">
        <v>231</v>
      </c>
      <c r="I33" s="207" t="s">
        <v>154</v>
      </c>
      <c r="J33" s="208"/>
      <c r="K33" s="208"/>
      <c r="L33" s="208"/>
      <c r="M33" s="208"/>
      <c r="N33" s="208"/>
      <c r="O33" s="208"/>
      <c r="P33" s="208"/>
      <c r="Q33" s="208"/>
      <c r="R33" s="208"/>
      <c r="S33" s="208"/>
      <c r="T33" s="208"/>
      <c r="U33" s="208"/>
      <c r="V33" s="208"/>
      <c r="W33" s="208"/>
      <c r="X33" s="208"/>
      <c r="Y33" s="208"/>
      <c r="Z33" s="208"/>
      <c r="AA33" s="208"/>
      <c r="AB33" s="208"/>
      <c r="AC33" s="208"/>
      <c r="AD33" s="208"/>
      <c r="AE33" s="208" t="s">
        <v>155</v>
      </c>
      <c r="AF33" s="208"/>
      <c r="AG33" s="208"/>
      <c r="AH33" s="208"/>
      <c r="AI33" s="208"/>
      <c r="AJ33" s="208"/>
      <c r="AK33" s="208"/>
      <c r="AL33" s="208"/>
      <c r="AM33" s="208" t="n">
        <v>21</v>
      </c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customFormat="false" ht="12.75" hidden="false" customHeight="true" outlineLevel="1" collapsed="false">
      <c r="A34" s="204"/>
      <c r="B34" s="216"/>
      <c r="C34" s="217" t="s">
        <v>306</v>
      </c>
      <c r="D34" s="217"/>
      <c r="E34" s="217"/>
      <c r="F34" s="217"/>
      <c r="G34" s="217"/>
      <c r="H34" s="206"/>
      <c r="I34" s="207"/>
      <c r="J34" s="208"/>
      <c r="K34" s="208"/>
      <c r="L34" s="208"/>
      <c r="M34" s="208"/>
      <c r="N34" s="208"/>
      <c r="O34" s="208"/>
      <c r="P34" s="208"/>
      <c r="Q34" s="208"/>
      <c r="R34" s="208"/>
      <c r="S34" s="208"/>
      <c r="T34" s="208"/>
      <c r="U34" s="208"/>
      <c r="V34" s="208"/>
      <c r="W34" s="208"/>
      <c r="X34" s="208"/>
      <c r="Y34" s="208"/>
      <c r="Z34" s="208"/>
      <c r="AA34" s="208"/>
      <c r="AB34" s="208"/>
      <c r="AC34" s="208"/>
      <c r="AD34" s="208"/>
      <c r="AE34" s="208"/>
      <c r="AF34" s="208"/>
      <c r="AG34" s="208"/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18" t="str">
        <f aca="false">C34</f>
        <v>včetně strojního přemístění materiálu pro zásyp ze vzdálenosti do 10 m od okraje zásypu</v>
      </c>
      <c r="BB34" s="208"/>
      <c r="BC34" s="208"/>
      <c r="BD34" s="208"/>
      <c r="BE34" s="208"/>
      <c r="BF34" s="208"/>
      <c r="BG34" s="208"/>
      <c r="BH34" s="208"/>
    </row>
    <row r="35" customFormat="false" ht="12.75" hidden="false" customHeight="false" outlineLevel="1" collapsed="false">
      <c r="A35" s="204"/>
      <c r="B35" s="216"/>
      <c r="C35" s="246" t="s">
        <v>529</v>
      </c>
      <c r="D35" s="247"/>
      <c r="E35" s="248" t="n">
        <v>32.88032</v>
      </c>
      <c r="F35" s="215"/>
      <c r="G35" s="215"/>
      <c r="H35" s="206"/>
      <c r="I35" s="207"/>
      <c r="J35" s="208"/>
      <c r="K35" s="208"/>
      <c r="L35" s="208"/>
      <c r="M35" s="208"/>
      <c r="N35" s="208"/>
      <c r="O35" s="208"/>
      <c r="P35" s="208"/>
      <c r="Q35" s="208"/>
      <c r="R35" s="208"/>
      <c r="S35" s="208"/>
      <c r="T35" s="208"/>
      <c r="U35" s="208"/>
      <c r="V35" s="208"/>
      <c r="W35" s="208"/>
      <c r="X35" s="208"/>
      <c r="Y35" s="208"/>
      <c r="Z35" s="208"/>
      <c r="AA35" s="208"/>
      <c r="AB35" s="208"/>
      <c r="AC35" s="208"/>
      <c r="AD35" s="208"/>
      <c r="AE35" s="208"/>
      <c r="AF35" s="208"/>
      <c r="AG35" s="208"/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customFormat="false" ht="12.75" hidden="false" customHeight="true" outlineLevel="1" collapsed="false">
      <c r="A36" s="204"/>
      <c r="B36" s="219" t="s">
        <v>530</v>
      </c>
      <c r="C36" s="219"/>
      <c r="D36" s="219"/>
      <c r="E36" s="219"/>
      <c r="F36" s="219"/>
      <c r="G36" s="219"/>
      <c r="H36" s="206"/>
      <c r="I36" s="207"/>
      <c r="J36" s="208"/>
      <c r="K36" s="208"/>
      <c r="L36" s="208"/>
      <c r="M36" s="208"/>
      <c r="N36" s="208"/>
      <c r="O36" s="208"/>
      <c r="P36" s="208"/>
      <c r="Q36" s="208"/>
      <c r="R36" s="208"/>
      <c r="S36" s="208"/>
      <c r="T36" s="208"/>
      <c r="U36" s="208"/>
      <c r="V36" s="208"/>
      <c r="W36" s="208"/>
      <c r="X36" s="208"/>
      <c r="Y36" s="208"/>
      <c r="Z36" s="208"/>
      <c r="AA36" s="208"/>
      <c r="AB36" s="208"/>
      <c r="AC36" s="208" t="n">
        <v>0</v>
      </c>
      <c r="AD36" s="208"/>
      <c r="AE36" s="208"/>
      <c r="AF36" s="208"/>
      <c r="AG36" s="208"/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customFormat="false" ht="12.75" hidden="false" customHeight="true" outlineLevel="1" collapsed="false">
      <c r="A37" s="204"/>
      <c r="B37" s="219" t="s">
        <v>531</v>
      </c>
      <c r="C37" s="219"/>
      <c r="D37" s="219"/>
      <c r="E37" s="219"/>
      <c r="F37" s="219"/>
      <c r="G37" s="219"/>
      <c r="H37" s="206"/>
      <c r="I37" s="207"/>
      <c r="J37" s="208"/>
      <c r="K37" s="208"/>
      <c r="L37" s="208"/>
      <c r="M37" s="208"/>
      <c r="N37" s="208"/>
      <c r="O37" s="208"/>
      <c r="P37" s="208"/>
      <c r="Q37" s="208"/>
      <c r="R37" s="208"/>
      <c r="S37" s="208"/>
      <c r="T37" s="208"/>
      <c r="U37" s="208"/>
      <c r="V37" s="208"/>
      <c r="W37" s="208"/>
      <c r="X37" s="208"/>
      <c r="Y37" s="208"/>
      <c r="Z37" s="208"/>
      <c r="AA37" s="208"/>
      <c r="AB37" s="208"/>
      <c r="AC37" s="208"/>
      <c r="AD37" s="208"/>
      <c r="AE37" s="208" t="s">
        <v>173</v>
      </c>
      <c r="AF37" s="208"/>
      <c r="AG37" s="208"/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18" t="str">
        <f aca="false">B37</f>
        <v>vč. urovnání ornice, naložení na skládce, vodorovným přemístěním ornice na místo rozprostření, založení trávníku osetím a dodávky travního semene.</v>
      </c>
      <c r="BA37" s="208"/>
      <c r="BB37" s="208"/>
      <c r="BC37" s="208"/>
      <c r="BD37" s="208"/>
      <c r="BE37" s="208"/>
      <c r="BF37" s="208"/>
      <c r="BG37" s="208"/>
      <c r="BH37" s="208"/>
    </row>
    <row r="38" customFormat="false" ht="12.75" hidden="false" customHeight="false" outlineLevel="1" collapsed="false">
      <c r="A38" s="209" t="n">
        <v>9</v>
      </c>
      <c r="B38" s="210" t="s">
        <v>532</v>
      </c>
      <c r="C38" s="211" t="s">
        <v>533</v>
      </c>
      <c r="D38" s="212" t="s">
        <v>273</v>
      </c>
      <c r="E38" s="213" t="n">
        <v>9.6</v>
      </c>
      <c r="F38" s="214"/>
      <c r="G38" s="215" t="n">
        <f aca="false">ROUND(E38*F38,2)</f>
        <v>0</v>
      </c>
      <c r="H38" s="206" t="s">
        <v>534</v>
      </c>
      <c r="I38" s="207" t="s">
        <v>154</v>
      </c>
      <c r="J38" s="208"/>
      <c r="K38" s="208"/>
      <c r="L38" s="208"/>
      <c r="M38" s="208"/>
      <c r="N38" s="208"/>
      <c r="O38" s="208"/>
      <c r="P38" s="208"/>
      <c r="Q38" s="208"/>
      <c r="R38" s="208"/>
      <c r="S38" s="208"/>
      <c r="T38" s="208"/>
      <c r="U38" s="208"/>
      <c r="V38" s="208"/>
      <c r="W38" s="208"/>
      <c r="X38" s="208"/>
      <c r="Y38" s="208"/>
      <c r="Z38" s="208"/>
      <c r="AA38" s="208"/>
      <c r="AB38" s="208"/>
      <c r="AC38" s="208"/>
      <c r="AD38" s="208"/>
      <c r="AE38" s="208" t="s">
        <v>155</v>
      </c>
      <c r="AF38" s="208"/>
      <c r="AG38" s="208"/>
      <c r="AH38" s="208"/>
      <c r="AI38" s="208"/>
      <c r="AJ38" s="208"/>
      <c r="AK38" s="208"/>
      <c r="AL38" s="208"/>
      <c r="AM38" s="208" t="n">
        <v>21</v>
      </c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customFormat="false" ht="12.75" hidden="false" customHeight="false" outlineLevel="1" collapsed="false">
      <c r="A39" s="209" t="n">
        <v>10</v>
      </c>
      <c r="B39" s="210" t="s">
        <v>535</v>
      </c>
      <c r="C39" s="211" t="s">
        <v>536</v>
      </c>
      <c r="D39" s="212" t="s">
        <v>330</v>
      </c>
      <c r="E39" s="213" t="n">
        <v>12.675</v>
      </c>
      <c r="F39" s="214"/>
      <c r="G39" s="215" t="n">
        <f aca="false">ROUND(E39*F39,2)</f>
        <v>0</v>
      </c>
      <c r="H39" s="206" t="s">
        <v>331</v>
      </c>
      <c r="I39" s="207" t="s">
        <v>486</v>
      </c>
      <c r="J39" s="208"/>
      <c r="K39" s="208"/>
      <c r="L39" s="208"/>
      <c r="M39" s="208"/>
      <c r="N39" s="208"/>
      <c r="O39" s="208"/>
      <c r="P39" s="208"/>
      <c r="Q39" s="208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  <c r="AE39" s="208" t="s">
        <v>155</v>
      </c>
      <c r="AF39" s="208"/>
      <c r="AG39" s="208"/>
      <c r="AH39" s="208"/>
      <c r="AI39" s="208"/>
      <c r="AJ39" s="208"/>
      <c r="AK39" s="208"/>
      <c r="AL39" s="208"/>
      <c r="AM39" s="208" t="n">
        <v>21</v>
      </c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customFormat="false" ht="12.75" hidden="false" customHeight="false" outlineLevel="1" collapsed="false">
      <c r="A40" s="204"/>
      <c r="B40" s="216"/>
      <c r="C40" s="246" t="s">
        <v>537</v>
      </c>
      <c r="D40" s="247"/>
      <c r="E40" s="248" t="n">
        <v>12.675</v>
      </c>
      <c r="F40" s="215"/>
      <c r="G40" s="215"/>
      <c r="H40" s="206"/>
      <c r="I40" s="207"/>
      <c r="J40" s="208"/>
      <c r="K40" s="208"/>
      <c r="L40" s="208"/>
      <c r="M40" s="208"/>
      <c r="N40" s="208"/>
      <c r="O40" s="208"/>
      <c r="P40" s="208"/>
      <c r="Q40" s="208"/>
      <c r="R40" s="208"/>
      <c r="S40" s="208"/>
      <c r="T40" s="208"/>
      <c r="U40" s="208"/>
      <c r="V40" s="208"/>
      <c r="W40" s="208"/>
      <c r="X40" s="208"/>
      <c r="Y40" s="208"/>
      <c r="Z40" s="208"/>
      <c r="AA40" s="208"/>
      <c r="AB40" s="208"/>
      <c r="AC40" s="208"/>
      <c r="AD40" s="208"/>
      <c r="AE40" s="208"/>
      <c r="AF40" s="208"/>
      <c r="AG40" s="208"/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customFormat="false" ht="12.75" hidden="false" customHeight="false" outlineLevel="0" collapsed="false">
      <c r="A41" s="196" t="s">
        <v>147</v>
      </c>
      <c r="B41" s="197" t="s">
        <v>77</v>
      </c>
      <c r="C41" s="198" t="s">
        <v>78</v>
      </c>
      <c r="D41" s="199"/>
      <c r="E41" s="200"/>
      <c r="F41" s="220" t="n">
        <f aca="false">SUM(G42:G62)</f>
        <v>0</v>
      </c>
      <c r="G41" s="220"/>
      <c r="H41" s="202"/>
      <c r="I41" s="203"/>
      <c r="AE41" s="0" t="s">
        <v>148</v>
      </c>
    </row>
    <row r="42" customFormat="false" ht="12.75" hidden="false" customHeight="true" outlineLevel="1" collapsed="false">
      <c r="A42" s="204"/>
      <c r="B42" s="205" t="s">
        <v>538</v>
      </c>
      <c r="C42" s="205"/>
      <c r="D42" s="205"/>
      <c r="E42" s="205"/>
      <c r="F42" s="205"/>
      <c r="G42" s="205"/>
      <c r="H42" s="206"/>
      <c r="I42" s="207"/>
      <c r="J42" s="208"/>
      <c r="K42" s="208"/>
      <c r="L42" s="208"/>
      <c r="M42" s="208"/>
      <c r="N42" s="208"/>
      <c r="O42" s="208"/>
      <c r="P42" s="208"/>
      <c r="Q42" s="208"/>
      <c r="R42" s="208"/>
      <c r="S42" s="208"/>
      <c r="T42" s="208"/>
      <c r="U42" s="208"/>
      <c r="V42" s="208"/>
      <c r="W42" s="208"/>
      <c r="X42" s="208"/>
      <c r="Y42" s="208"/>
      <c r="Z42" s="208"/>
      <c r="AA42" s="208"/>
      <c r="AB42" s="208"/>
      <c r="AC42" s="208" t="n">
        <v>0</v>
      </c>
      <c r="AD42" s="208"/>
      <c r="AE42" s="208"/>
      <c r="AF42" s="208"/>
      <c r="AG42" s="208"/>
      <c r="AH42" s="208"/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customFormat="false" ht="12.75" hidden="false" customHeight="true" outlineLevel="1" collapsed="false">
      <c r="A43" s="204"/>
      <c r="B43" s="219" t="s">
        <v>539</v>
      </c>
      <c r="C43" s="219"/>
      <c r="D43" s="219"/>
      <c r="E43" s="219"/>
      <c r="F43" s="219"/>
      <c r="G43" s="219"/>
      <c r="H43" s="206"/>
      <c r="I43" s="207"/>
      <c r="J43" s="208"/>
      <c r="K43" s="208"/>
      <c r="L43" s="208"/>
      <c r="M43" s="208"/>
      <c r="N43" s="208"/>
      <c r="O43" s="208"/>
      <c r="P43" s="208"/>
      <c r="Q43" s="208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  <c r="AE43" s="208" t="s">
        <v>173</v>
      </c>
      <c r="AF43" s="208"/>
      <c r="AG43" s="208"/>
      <c r="AH43" s="208"/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customFormat="false" ht="12.75" hidden="false" customHeight="false" outlineLevel="1" collapsed="false">
      <c r="A44" s="209" t="n">
        <v>11</v>
      </c>
      <c r="B44" s="210" t="s">
        <v>540</v>
      </c>
      <c r="C44" s="211" t="s">
        <v>541</v>
      </c>
      <c r="D44" s="212" t="s">
        <v>273</v>
      </c>
      <c r="E44" s="213" t="n">
        <v>11.9</v>
      </c>
      <c r="F44" s="214"/>
      <c r="G44" s="215" t="n">
        <f aca="false">ROUND(E44*F44,2)</f>
        <v>0</v>
      </c>
      <c r="H44" s="206" t="s">
        <v>231</v>
      </c>
      <c r="I44" s="207" t="s">
        <v>154</v>
      </c>
      <c r="J44" s="208"/>
      <c r="K44" s="208"/>
      <c r="L44" s="208"/>
      <c r="M44" s="208"/>
      <c r="N44" s="208"/>
      <c r="O44" s="208"/>
      <c r="P44" s="208"/>
      <c r="Q44" s="208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  <c r="AE44" s="208" t="s">
        <v>155</v>
      </c>
      <c r="AF44" s="208"/>
      <c r="AG44" s="208"/>
      <c r="AH44" s="208"/>
      <c r="AI44" s="208"/>
      <c r="AJ44" s="208"/>
      <c r="AK44" s="208"/>
      <c r="AL44" s="208"/>
      <c r="AM44" s="208" t="n">
        <v>21</v>
      </c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customFormat="false" ht="12.75" hidden="false" customHeight="true" outlineLevel="1" collapsed="false">
      <c r="A45" s="204"/>
      <c r="B45" s="219" t="s">
        <v>542</v>
      </c>
      <c r="C45" s="219"/>
      <c r="D45" s="219"/>
      <c r="E45" s="219"/>
      <c r="F45" s="219"/>
      <c r="G45" s="219"/>
      <c r="H45" s="206"/>
      <c r="I45" s="207"/>
      <c r="J45" s="208"/>
      <c r="K45" s="208"/>
      <c r="L45" s="208"/>
      <c r="M45" s="208"/>
      <c r="N45" s="208"/>
      <c r="O45" s="208"/>
      <c r="P45" s="208"/>
      <c r="Q45" s="208"/>
      <c r="R45" s="208"/>
      <c r="S45" s="208"/>
      <c r="T45" s="208"/>
      <c r="U45" s="208"/>
      <c r="V45" s="208"/>
      <c r="W45" s="208"/>
      <c r="X45" s="208"/>
      <c r="Y45" s="208"/>
      <c r="Z45" s="208"/>
      <c r="AA45" s="208"/>
      <c r="AB45" s="208"/>
      <c r="AC45" s="208" t="n">
        <v>0</v>
      </c>
      <c r="AD45" s="208"/>
      <c r="AE45" s="208"/>
      <c r="AF45" s="208"/>
      <c r="AG45" s="208"/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customFormat="false" ht="12.75" hidden="false" customHeight="false" outlineLevel="1" collapsed="false">
      <c r="A46" s="209" t="n">
        <v>12</v>
      </c>
      <c r="B46" s="210" t="s">
        <v>543</v>
      </c>
      <c r="C46" s="211" t="s">
        <v>544</v>
      </c>
      <c r="D46" s="212" t="s">
        <v>247</v>
      </c>
      <c r="E46" s="213" t="n">
        <v>8.45</v>
      </c>
      <c r="F46" s="214"/>
      <c r="G46" s="215" t="n">
        <f aca="false">ROUND(E46*F46,2)</f>
        <v>0</v>
      </c>
      <c r="H46" s="206" t="s">
        <v>545</v>
      </c>
      <c r="I46" s="207" t="s">
        <v>154</v>
      </c>
      <c r="J46" s="208"/>
      <c r="K46" s="208"/>
      <c r="L46" s="208"/>
      <c r="M46" s="208"/>
      <c r="N46" s="208"/>
      <c r="O46" s="208"/>
      <c r="P46" s="208"/>
      <c r="Q46" s="208"/>
      <c r="R46" s="208"/>
      <c r="S46" s="208"/>
      <c r="T46" s="208"/>
      <c r="U46" s="208"/>
      <c r="V46" s="208"/>
      <c r="W46" s="208"/>
      <c r="X46" s="208"/>
      <c r="Y46" s="208"/>
      <c r="Z46" s="208"/>
      <c r="AA46" s="208"/>
      <c r="AB46" s="208"/>
      <c r="AC46" s="208"/>
      <c r="AD46" s="208"/>
      <c r="AE46" s="208" t="s">
        <v>155</v>
      </c>
      <c r="AF46" s="208"/>
      <c r="AG46" s="208"/>
      <c r="AH46" s="208"/>
      <c r="AI46" s="208"/>
      <c r="AJ46" s="208"/>
      <c r="AK46" s="208"/>
      <c r="AL46" s="208"/>
      <c r="AM46" s="208" t="n">
        <v>21</v>
      </c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customFormat="false" ht="12.75" hidden="false" customHeight="false" outlineLevel="1" collapsed="false">
      <c r="A47" s="204"/>
      <c r="B47" s="216"/>
      <c r="C47" s="246" t="s">
        <v>546</v>
      </c>
      <c r="D47" s="247"/>
      <c r="E47" s="248" t="n">
        <v>8.45</v>
      </c>
      <c r="F47" s="215"/>
      <c r="G47" s="215"/>
      <c r="H47" s="206"/>
      <c r="I47" s="207"/>
      <c r="J47" s="208"/>
      <c r="K47" s="208"/>
      <c r="L47" s="208"/>
      <c r="M47" s="208"/>
      <c r="N47" s="208"/>
      <c r="O47" s="208"/>
      <c r="P47" s="208"/>
      <c r="Q47" s="208"/>
      <c r="R47" s="208"/>
      <c r="S47" s="208"/>
      <c r="T47" s="208"/>
      <c r="U47" s="208"/>
      <c r="V47" s="208"/>
      <c r="W47" s="208"/>
      <c r="X47" s="208"/>
      <c r="Y47" s="208"/>
      <c r="Z47" s="208"/>
      <c r="AA47" s="208"/>
      <c r="AB47" s="208"/>
      <c r="AC47" s="208"/>
      <c r="AD47" s="208"/>
      <c r="AE47" s="208"/>
      <c r="AF47" s="208"/>
      <c r="AG47" s="208"/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customFormat="false" ht="12.75" hidden="false" customHeight="true" outlineLevel="1" collapsed="false">
      <c r="A48" s="204"/>
      <c r="B48" s="219" t="s">
        <v>547</v>
      </c>
      <c r="C48" s="219"/>
      <c r="D48" s="219"/>
      <c r="E48" s="219"/>
      <c r="F48" s="219"/>
      <c r="G48" s="219"/>
      <c r="H48" s="206"/>
      <c r="I48" s="207"/>
      <c r="J48" s="208"/>
      <c r="K48" s="208"/>
      <c r="L48" s="208"/>
      <c r="M48" s="208"/>
      <c r="N48" s="208"/>
      <c r="O48" s="208"/>
      <c r="P48" s="208"/>
      <c r="Q48" s="208"/>
      <c r="R48" s="208"/>
      <c r="S48" s="208"/>
      <c r="T48" s="208"/>
      <c r="U48" s="208"/>
      <c r="V48" s="208"/>
      <c r="W48" s="208"/>
      <c r="X48" s="208"/>
      <c r="Y48" s="208"/>
      <c r="Z48" s="208"/>
      <c r="AA48" s="208"/>
      <c r="AB48" s="208"/>
      <c r="AC48" s="208" t="n">
        <v>0</v>
      </c>
      <c r="AD48" s="208"/>
      <c r="AE48" s="208"/>
      <c r="AF48" s="208"/>
      <c r="AG48" s="208"/>
      <c r="AH48" s="208"/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customFormat="false" ht="12.75" hidden="false" customHeight="false" outlineLevel="1" collapsed="false">
      <c r="A49" s="209" t="n">
        <v>13</v>
      </c>
      <c r="B49" s="210" t="s">
        <v>548</v>
      </c>
      <c r="C49" s="211" t="s">
        <v>549</v>
      </c>
      <c r="D49" s="212" t="s">
        <v>247</v>
      </c>
      <c r="E49" s="213" t="n">
        <v>3.8</v>
      </c>
      <c r="F49" s="214"/>
      <c r="G49" s="215" t="n">
        <f aca="false">ROUND(E49*F49,2)</f>
        <v>0</v>
      </c>
      <c r="H49" s="206" t="s">
        <v>550</v>
      </c>
      <c r="I49" s="207" t="s">
        <v>486</v>
      </c>
      <c r="J49" s="208"/>
      <c r="K49" s="208"/>
      <c r="L49" s="208"/>
      <c r="M49" s="208"/>
      <c r="N49" s="208"/>
      <c r="O49" s="208"/>
      <c r="P49" s="208"/>
      <c r="Q49" s="208"/>
      <c r="R49" s="208"/>
      <c r="S49" s="208"/>
      <c r="T49" s="208"/>
      <c r="U49" s="208"/>
      <c r="V49" s="208"/>
      <c r="W49" s="208"/>
      <c r="X49" s="208"/>
      <c r="Y49" s="208"/>
      <c r="Z49" s="208"/>
      <c r="AA49" s="208"/>
      <c r="AB49" s="208"/>
      <c r="AC49" s="208"/>
      <c r="AD49" s="208"/>
      <c r="AE49" s="208" t="s">
        <v>155</v>
      </c>
      <c r="AF49" s="208"/>
      <c r="AG49" s="208"/>
      <c r="AH49" s="208"/>
      <c r="AI49" s="208"/>
      <c r="AJ49" s="208"/>
      <c r="AK49" s="208"/>
      <c r="AL49" s="208"/>
      <c r="AM49" s="208" t="n">
        <v>21</v>
      </c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customFormat="false" ht="12.75" hidden="false" customHeight="true" outlineLevel="1" collapsed="false">
      <c r="A50" s="204"/>
      <c r="B50" s="216"/>
      <c r="C50" s="217" t="s">
        <v>551</v>
      </c>
      <c r="D50" s="217"/>
      <c r="E50" s="217"/>
      <c r="F50" s="217"/>
      <c r="G50" s="217"/>
      <c r="H50" s="206"/>
      <c r="I50" s="207"/>
      <c r="J50" s="208"/>
      <c r="K50" s="208"/>
      <c r="L50" s="208"/>
      <c r="M50" s="208"/>
      <c r="N50" s="208"/>
      <c r="O50" s="208"/>
      <c r="P50" s="208"/>
      <c r="Q50" s="208"/>
      <c r="R50" s="208"/>
      <c r="S50" s="208"/>
      <c r="T50" s="208"/>
      <c r="U50" s="208"/>
      <c r="V50" s="208"/>
      <c r="W50" s="208"/>
      <c r="X50" s="208"/>
      <c r="Y50" s="208"/>
      <c r="Z50" s="208"/>
      <c r="AA50" s="208"/>
      <c r="AB50" s="208"/>
      <c r="AC50" s="208"/>
      <c r="AD50" s="208"/>
      <c r="AE50" s="208"/>
      <c r="AF50" s="208"/>
      <c r="AG50" s="208"/>
      <c r="AH50" s="208"/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18" t="str">
        <f aca="false">C50</f>
        <v>čistící šachtice</v>
      </c>
      <c r="BB50" s="208"/>
      <c r="BC50" s="208"/>
      <c r="BD50" s="208"/>
      <c r="BE50" s="208"/>
      <c r="BF50" s="208"/>
      <c r="BG50" s="208"/>
      <c r="BH50" s="208"/>
    </row>
    <row r="51" customFormat="false" ht="12.75" hidden="false" customHeight="true" outlineLevel="1" collapsed="false">
      <c r="A51" s="204"/>
      <c r="B51" s="219" t="s">
        <v>552</v>
      </c>
      <c r="C51" s="219"/>
      <c r="D51" s="219"/>
      <c r="E51" s="219"/>
      <c r="F51" s="219"/>
      <c r="G51" s="219"/>
      <c r="H51" s="206"/>
      <c r="I51" s="207"/>
      <c r="J51" s="208"/>
      <c r="K51" s="208"/>
      <c r="L51" s="208"/>
      <c r="M51" s="208"/>
      <c r="N51" s="208"/>
      <c r="O51" s="208"/>
      <c r="P51" s="208"/>
      <c r="Q51" s="208"/>
      <c r="R51" s="208"/>
      <c r="S51" s="208"/>
      <c r="T51" s="208"/>
      <c r="U51" s="208"/>
      <c r="V51" s="208"/>
      <c r="W51" s="208"/>
      <c r="X51" s="208"/>
      <c r="Y51" s="208"/>
      <c r="Z51" s="208"/>
      <c r="AA51" s="208"/>
      <c r="AB51" s="208"/>
      <c r="AC51" s="208" t="n">
        <v>0</v>
      </c>
      <c r="AD51" s="208"/>
      <c r="AE51" s="208"/>
      <c r="AF51" s="208"/>
      <c r="AG51" s="208"/>
      <c r="AH51" s="208"/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customFormat="false" ht="22.5" hidden="false" customHeight="true" outlineLevel="1" collapsed="false">
      <c r="A52" s="204"/>
      <c r="B52" s="219" t="s">
        <v>553</v>
      </c>
      <c r="C52" s="219"/>
      <c r="D52" s="219"/>
      <c r="E52" s="219"/>
      <c r="F52" s="219"/>
      <c r="G52" s="219"/>
      <c r="H52" s="206"/>
      <c r="I52" s="207"/>
      <c r="J52" s="208"/>
      <c r="K52" s="208"/>
      <c r="L52" s="208"/>
      <c r="M52" s="208"/>
      <c r="N52" s="208"/>
      <c r="O52" s="208"/>
      <c r="P52" s="208"/>
      <c r="Q52" s="208"/>
      <c r="R52" s="208"/>
      <c r="S52" s="208"/>
      <c r="T52" s="208"/>
      <c r="U52" s="208"/>
      <c r="V52" s="208"/>
      <c r="W52" s="208"/>
      <c r="X52" s="208"/>
      <c r="Y52" s="208"/>
      <c r="Z52" s="208"/>
      <c r="AA52" s="208"/>
      <c r="AB52" s="208"/>
      <c r="AC52" s="208"/>
      <c r="AD52" s="208"/>
      <c r="AE52" s="208" t="s">
        <v>173</v>
      </c>
      <c r="AF52" s="208"/>
      <c r="AG52" s="208"/>
      <c r="AH52" s="208"/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18" t="str">
        <f aca="false">B52</f>
        <v>svislé nebo šikmé (odkloněné) , půdorysně přímé nebo zalomené, stěn základových desek ve volných nebo zapažených jámách, rýhách, šachtách, včetně případných vzpěr,</v>
      </c>
      <c r="BA52" s="208"/>
      <c r="BB52" s="208"/>
      <c r="BC52" s="208"/>
      <c r="BD52" s="208"/>
      <c r="BE52" s="208"/>
      <c r="BF52" s="208"/>
      <c r="BG52" s="208"/>
      <c r="BH52" s="208"/>
    </row>
    <row r="53" customFormat="false" ht="12.75" hidden="false" customHeight="false" outlineLevel="1" collapsed="false">
      <c r="A53" s="209" t="n">
        <v>14</v>
      </c>
      <c r="B53" s="210" t="s">
        <v>554</v>
      </c>
      <c r="C53" s="211" t="s">
        <v>555</v>
      </c>
      <c r="D53" s="212" t="s">
        <v>273</v>
      </c>
      <c r="E53" s="213" t="n">
        <v>1.03</v>
      </c>
      <c r="F53" s="214"/>
      <c r="G53" s="215" t="n">
        <f aca="false">ROUND(E53*F53,2)</f>
        <v>0</v>
      </c>
      <c r="H53" s="206" t="s">
        <v>556</v>
      </c>
      <c r="I53" s="207" t="s">
        <v>486</v>
      </c>
      <c r="J53" s="208"/>
      <c r="K53" s="208"/>
      <c r="L53" s="208"/>
      <c r="M53" s="208"/>
      <c r="N53" s="208"/>
      <c r="O53" s="208"/>
      <c r="P53" s="208"/>
      <c r="Q53" s="208"/>
      <c r="R53" s="208"/>
      <c r="S53" s="208"/>
      <c r="T53" s="208"/>
      <c r="U53" s="208"/>
      <c r="V53" s="208"/>
      <c r="W53" s="208"/>
      <c r="X53" s="208"/>
      <c r="Y53" s="208"/>
      <c r="Z53" s="208"/>
      <c r="AA53" s="208"/>
      <c r="AB53" s="208"/>
      <c r="AC53" s="208"/>
      <c r="AD53" s="208"/>
      <c r="AE53" s="208" t="s">
        <v>155</v>
      </c>
      <c r="AF53" s="208"/>
      <c r="AG53" s="208"/>
      <c r="AH53" s="208"/>
      <c r="AI53" s="208"/>
      <c r="AJ53" s="208"/>
      <c r="AK53" s="208"/>
      <c r="AL53" s="208"/>
      <c r="AM53" s="208" t="n">
        <v>21</v>
      </c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customFormat="false" ht="12.75" hidden="false" customHeight="true" outlineLevel="1" collapsed="false">
      <c r="A54" s="204"/>
      <c r="B54" s="216"/>
      <c r="C54" s="217" t="s">
        <v>551</v>
      </c>
      <c r="D54" s="217"/>
      <c r="E54" s="217"/>
      <c r="F54" s="217"/>
      <c r="G54" s="217"/>
      <c r="H54" s="206"/>
      <c r="I54" s="207"/>
      <c r="J54" s="208"/>
      <c r="K54" s="208"/>
      <c r="L54" s="208"/>
      <c r="M54" s="208"/>
      <c r="N54" s="208"/>
      <c r="O54" s="208"/>
      <c r="P54" s="208"/>
      <c r="Q54" s="208"/>
      <c r="R54" s="208"/>
      <c r="S54" s="208"/>
      <c r="T54" s="208"/>
      <c r="U54" s="208"/>
      <c r="V54" s="208"/>
      <c r="W54" s="208"/>
      <c r="X54" s="208"/>
      <c r="Y54" s="208"/>
      <c r="Z54" s="208"/>
      <c r="AA54" s="208"/>
      <c r="AB54" s="208"/>
      <c r="AC54" s="208"/>
      <c r="AD54" s="208"/>
      <c r="AE54" s="208"/>
      <c r="AF54" s="208"/>
      <c r="AG54" s="208"/>
      <c r="AH54" s="208"/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18" t="str">
        <f aca="false">C54</f>
        <v>čistící šachtice</v>
      </c>
      <c r="BB54" s="208"/>
      <c r="BC54" s="208"/>
      <c r="BD54" s="208"/>
      <c r="BE54" s="208"/>
      <c r="BF54" s="208"/>
      <c r="BG54" s="208"/>
      <c r="BH54" s="208"/>
    </row>
    <row r="55" customFormat="false" ht="12.75" hidden="false" customHeight="false" outlineLevel="1" collapsed="false">
      <c r="A55" s="209" t="n">
        <v>15</v>
      </c>
      <c r="B55" s="210" t="s">
        <v>557</v>
      </c>
      <c r="C55" s="211" t="s">
        <v>558</v>
      </c>
      <c r="D55" s="212" t="s">
        <v>273</v>
      </c>
      <c r="E55" s="213" t="n">
        <v>1.03</v>
      </c>
      <c r="F55" s="214"/>
      <c r="G55" s="215" t="n">
        <f aca="false">ROUND(E55*F55,2)</f>
        <v>0</v>
      </c>
      <c r="H55" s="206" t="s">
        <v>556</v>
      </c>
      <c r="I55" s="207" t="s">
        <v>486</v>
      </c>
      <c r="J55" s="208"/>
      <c r="K55" s="208"/>
      <c r="L55" s="208"/>
      <c r="M55" s="208"/>
      <c r="N55" s="208"/>
      <c r="O55" s="208"/>
      <c r="P55" s="208"/>
      <c r="Q55" s="208"/>
      <c r="R55" s="208"/>
      <c r="S55" s="208"/>
      <c r="T55" s="208"/>
      <c r="U55" s="208"/>
      <c r="V55" s="208"/>
      <c r="W55" s="208"/>
      <c r="X55" s="208"/>
      <c r="Y55" s="208"/>
      <c r="Z55" s="208"/>
      <c r="AA55" s="208"/>
      <c r="AB55" s="208"/>
      <c r="AC55" s="208"/>
      <c r="AD55" s="208"/>
      <c r="AE55" s="208" t="s">
        <v>155</v>
      </c>
      <c r="AF55" s="208"/>
      <c r="AG55" s="208"/>
      <c r="AH55" s="208"/>
      <c r="AI55" s="208"/>
      <c r="AJ55" s="208"/>
      <c r="AK55" s="208"/>
      <c r="AL55" s="208"/>
      <c r="AM55" s="208" t="n">
        <v>21</v>
      </c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customFormat="false" ht="12.75" hidden="false" customHeight="true" outlineLevel="1" collapsed="false">
      <c r="A56" s="204"/>
      <c r="B56" s="216"/>
      <c r="C56" s="217" t="s">
        <v>559</v>
      </c>
      <c r="D56" s="217"/>
      <c r="E56" s="217"/>
      <c r="F56" s="217"/>
      <c r="G56" s="217"/>
      <c r="H56" s="206"/>
      <c r="I56" s="207"/>
      <c r="J56" s="208"/>
      <c r="K56" s="208"/>
      <c r="L56" s="208"/>
      <c r="M56" s="208"/>
      <c r="N56" s="208"/>
      <c r="O56" s="208"/>
      <c r="P56" s="208"/>
      <c r="Q56" s="208"/>
      <c r="R56" s="208"/>
      <c r="S56" s="208"/>
      <c r="T56" s="208"/>
      <c r="U56" s="208"/>
      <c r="V56" s="208"/>
      <c r="W56" s="208"/>
      <c r="X56" s="208"/>
      <c r="Y56" s="208"/>
      <c r="Z56" s="208"/>
      <c r="AA56" s="208"/>
      <c r="AB56" s="208"/>
      <c r="AC56" s="208"/>
      <c r="AD56" s="208"/>
      <c r="AE56" s="208"/>
      <c r="AF56" s="208"/>
      <c r="AG56" s="208"/>
      <c r="AH56" s="208"/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18" t="str">
        <f aca="false">C56</f>
        <v>Včetně očištění, vytřídění a uložení bedního materiálu.</v>
      </c>
      <c r="BB56" s="208"/>
      <c r="BC56" s="208"/>
      <c r="BD56" s="208"/>
      <c r="BE56" s="208"/>
      <c r="BF56" s="208"/>
      <c r="BG56" s="208"/>
      <c r="BH56" s="208"/>
    </row>
    <row r="57" customFormat="false" ht="12.75" hidden="false" customHeight="true" outlineLevel="1" collapsed="false">
      <c r="A57" s="204"/>
      <c r="B57" s="216"/>
      <c r="C57" s="217" t="s">
        <v>551</v>
      </c>
      <c r="D57" s="217"/>
      <c r="E57" s="217"/>
      <c r="F57" s="217"/>
      <c r="G57" s="217"/>
      <c r="H57" s="206"/>
      <c r="I57" s="207"/>
      <c r="J57" s="208"/>
      <c r="K57" s="208"/>
      <c r="L57" s="208"/>
      <c r="M57" s="208"/>
      <c r="N57" s="208"/>
      <c r="O57" s="208"/>
      <c r="P57" s="208"/>
      <c r="Q57" s="208"/>
      <c r="R57" s="208"/>
      <c r="S57" s="208"/>
      <c r="T57" s="208"/>
      <c r="U57" s="208"/>
      <c r="V57" s="208"/>
      <c r="W57" s="208"/>
      <c r="X57" s="208"/>
      <c r="Y57" s="208"/>
      <c r="Z57" s="208"/>
      <c r="AA57" s="208"/>
      <c r="AB57" s="208"/>
      <c r="AC57" s="208"/>
      <c r="AD57" s="208"/>
      <c r="AE57" s="208"/>
      <c r="AF57" s="208"/>
      <c r="AG57" s="208"/>
      <c r="AH57" s="208"/>
      <c r="AI57" s="208"/>
      <c r="AJ57" s="208"/>
      <c r="AK57" s="208"/>
      <c r="AL57" s="208"/>
      <c r="AM57" s="208"/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18" t="str">
        <f aca="false">C57</f>
        <v>čistící šachtice</v>
      </c>
      <c r="BB57" s="208"/>
      <c r="BC57" s="208"/>
      <c r="BD57" s="208"/>
      <c r="BE57" s="208"/>
      <c r="BF57" s="208"/>
      <c r="BG57" s="208"/>
      <c r="BH57" s="208"/>
    </row>
    <row r="58" customFormat="false" ht="12.75" hidden="false" customHeight="true" outlineLevel="1" collapsed="false">
      <c r="A58" s="204"/>
      <c r="B58" s="219" t="s">
        <v>560</v>
      </c>
      <c r="C58" s="219"/>
      <c r="D58" s="219"/>
      <c r="E58" s="219"/>
      <c r="F58" s="219"/>
      <c r="G58" s="219"/>
      <c r="H58" s="206"/>
      <c r="I58" s="207"/>
      <c r="J58" s="208"/>
      <c r="K58" s="208"/>
      <c r="L58" s="208"/>
      <c r="M58" s="208"/>
      <c r="N58" s="208"/>
      <c r="O58" s="208"/>
      <c r="P58" s="208"/>
      <c r="Q58" s="208"/>
      <c r="R58" s="208"/>
      <c r="S58" s="208"/>
      <c r="T58" s="208"/>
      <c r="U58" s="208"/>
      <c r="V58" s="208"/>
      <c r="W58" s="208"/>
      <c r="X58" s="208"/>
      <c r="Y58" s="208"/>
      <c r="Z58" s="208"/>
      <c r="AA58" s="208"/>
      <c r="AB58" s="208"/>
      <c r="AC58" s="208" t="n">
        <v>0</v>
      </c>
      <c r="AD58" s="208"/>
      <c r="AE58" s="208"/>
      <c r="AF58" s="208"/>
      <c r="AG58" s="208"/>
      <c r="AH58" s="208"/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customFormat="false" ht="12.75" hidden="false" customHeight="true" outlineLevel="1" collapsed="false">
      <c r="A59" s="204"/>
      <c r="B59" s="219" t="s">
        <v>561</v>
      </c>
      <c r="C59" s="219"/>
      <c r="D59" s="219"/>
      <c r="E59" s="219"/>
      <c r="F59" s="219"/>
      <c r="G59" s="219"/>
      <c r="H59" s="206"/>
      <c r="I59" s="207"/>
      <c r="J59" s="208"/>
      <c r="K59" s="208"/>
      <c r="L59" s="208"/>
      <c r="M59" s="208"/>
      <c r="N59" s="208"/>
      <c r="O59" s="208"/>
      <c r="P59" s="208"/>
      <c r="Q59" s="208"/>
      <c r="R59" s="208"/>
      <c r="S59" s="208"/>
      <c r="T59" s="208"/>
      <c r="U59" s="208"/>
      <c r="V59" s="208"/>
      <c r="W59" s="208"/>
      <c r="X59" s="208"/>
      <c r="Y59" s="208"/>
      <c r="Z59" s="208"/>
      <c r="AA59" s="208"/>
      <c r="AB59" s="208"/>
      <c r="AC59" s="208"/>
      <c r="AD59" s="208"/>
      <c r="AE59" s="208" t="s">
        <v>173</v>
      </c>
      <c r="AF59" s="208"/>
      <c r="AG59" s="208"/>
      <c r="AH59" s="208"/>
      <c r="AI59" s="208"/>
      <c r="AJ59" s="208"/>
      <c r="AK59" s="208"/>
      <c r="AL59" s="208"/>
      <c r="AM59" s="208"/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</row>
    <row r="60" customFormat="false" ht="12.75" hidden="false" customHeight="true" outlineLevel="1" collapsed="false">
      <c r="A60" s="204"/>
      <c r="B60" s="219" t="s">
        <v>562</v>
      </c>
      <c r="C60" s="219"/>
      <c r="D60" s="219"/>
      <c r="E60" s="219"/>
      <c r="F60" s="219"/>
      <c r="G60" s="219"/>
      <c r="H60" s="206"/>
      <c r="I60" s="207"/>
      <c r="J60" s="208"/>
      <c r="K60" s="208"/>
      <c r="L60" s="208"/>
      <c r="M60" s="208"/>
      <c r="N60" s="208"/>
      <c r="O60" s="208"/>
      <c r="P60" s="208"/>
      <c r="Q60" s="208"/>
      <c r="R60" s="208"/>
      <c r="S60" s="208"/>
      <c r="T60" s="208"/>
      <c r="U60" s="208"/>
      <c r="V60" s="208"/>
      <c r="W60" s="208"/>
      <c r="X60" s="208"/>
      <c r="Y60" s="208"/>
      <c r="Z60" s="208"/>
      <c r="AA60" s="208"/>
      <c r="AB60" s="208"/>
      <c r="AC60" s="208" t="n">
        <v>1</v>
      </c>
      <c r="AD60" s="208"/>
      <c r="AE60" s="208"/>
      <c r="AF60" s="208"/>
      <c r="AG60" s="208"/>
      <c r="AH60" s="208"/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208"/>
      <c r="BC60" s="208"/>
      <c r="BD60" s="208"/>
      <c r="BE60" s="208"/>
      <c r="BF60" s="208"/>
      <c r="BG60" s="208"/>
      <c r="BH60" s="208"/>
    </row>
    <row r="61" customFormat="false" ht="12.75" hidden="false" customHeight="false" outlineLevel="1" collapsed="false">
      <c r="A61" s="209" t="n">
        <v>16</v>
      </c>
      <c r="B61" s="210" t="s">
        <v>563</v>
      </c>
      <c r="C61" s="211" t="s">
        <v>564</v>
      </c>
      <c r="D61" s="212" t="s">
        <v>392</v>
      </c>
      <c r="E61" s="213" t="n">
        <v>0.047</v>
      </c>
      <c r="F61" s="214"/>
      <c r="G61" s="215" t="n">
        <f aca="false">ROUND(E61*F61,2)</f>
        <v>0</v>
      </c>
      <c r="H61" s="206" t="s">
        <v>556</v>
      </c>
      <c r="I61" s="207" t="s">
        <v>486</v>
      </c>
      <c r="J61" s="208"/>
      <c r="K61" s="208"/>
      <c r="L61" s="208"/>
      <c r="M61" s="208"/>
      <c r="N61" s="208"/>
      <c r="O61" s="208"/>
      <c r="P61" s="208"/>
      <c r="Q61" s="208"/>
      <c r="R61" s="208"/>
      <c r="S61" s="208"/>
      <c r="T61" s="208"/>
      <c r="U61" s="208"/>
      <c r="V61" s="208"/>
      <c r="W61" s="208"/>
      <c r="X61" s="208"/>
      <c r="Y61" s="208"/>
      <c r="Z61" s="208"/>
      <c r="AA61" s="208"/>
      <c r="AB61" s="208"/>
      <c r="AC61" s="208"/>
      <c r="AD61" s="208"/>
      <c r="AE61" s="208" t="s">
        <v>155</v>
      </c>
      <c r="AF61" s="208"/>
      <c r="AG61" s="208"/>
      <c r="AH61" s="208"/>
      <c r="AI61" s="208"/>
      <c r="AJ61" s="208"/>
      <c r="AK61" s="208"/>
      <c r="AL61" s="208"/>
      <c r="AM61" s="208" t="n">
        <v>21</v>
      </c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customFormat="false" ht="12.75" hidden="false" customHeight="true" outlineLevel="1" collapsed="false">
      <c r="A62" s="204"/>
      <c r="B62" s="216"/>
      <c r="C62" s="217" t="s">
        <v>551</v>
      </c>
      <c r="D62" s="217"/>
      <c r="E62" s="217"/>
      <c r="F62" s="217"/>
      <c r="G62" s="217"/>
      <c r="H62" s="206"/>
      <c r="I62" s="207"/>
      <c r="J62" s="208"/>
      <c r="K62" s="208"/>
      <c r="L62" s="208"/>
      <c r="M62" s="208"/>
      <c r="N62" s="208"/>
      <c r="O62" s="208"/>
      <c r="P62" s="208"/>
      <c r="Q62" s="208"/>
      <c r="R62" s="208"/>
      <c r="S62" s="208"/>
      <c r="T62" s="208"/>
      <c r="U62" s="208"/>
      <c r="V62" s="208"/>
      <c r="W62" s="208"/>
      <c r="X62" s="208"/>
      <c r="Y62" s="208"/>
      <c r="Z62" s="208"/>
      <c r="AA62" s="208"/>
      <c r="AB62" s="208"/>
      <c r="AC62" s="208"/>
      <c r="AD62" s="208"/>
      <c r="AE62" s="208"/>
      <c r="AF62" s="208"/>
      <c r="AG62" s="208"/>
      <c r="AH62" s="208"/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18" t="str">
        <f aca="false">C62</f>
        <v>čistící šachtice</v>
      </c>
      <c r="BB62" s="208"/>
      <c r="BC62" s="208"/>
      <c r="BD62" s="208"/>
      <c r="BE62" s="208"/>
      <c r="BF62" s="208"/>
      <c r="BG62" s="208"/>
      <c r="BH62" s="208"/>
    </row>
    <row r="63" customFormat="false" ht="12.75" hidden="false" customHeight="false" outlineLevel="0" collapsed="false">
      <c r="A63" s="196" t="s">
        <v>147</v>
      </c>
      <c r="B63" s="197" t="s">
        <v>79</v>
      </c>
      <c r="C63" s="198" t="s">
        <v>80</v>
      </c>
      <c r="D63" s="199"/>
      <c r="E63" s="200"/>
      <c r="F63" s="220" t="n">
        <f aca="false">SUM(G64:G72)</f>
        <v>0</v>
      </c>
      <c r="G63" s="220"/>
      <c r="H63" s="202"/>
      <c r="I63" s="203"/>
      <c r="AE63" s="0" t="s">
        <v>148</v>
      </c>
    </row>
    <row r="64" customFormat="false" ht="12.75" hidden="false" customHeight="true" outlineLevel="1" collapsed="false">
      <c r="A64" s="204"/>
      <c r="B64" s="205" t="s">
        <v>565</v>
      </c>
      <c r="C64" s="205"/>
      <c r="D64" s="205"/>
      <c r="E64" s="205"/>
      <c r="F64" s="205"/>
      <c r="G64" s="205"/>
      <c r="H64" s="206"/>
      <c r="I64" s="207"/>
      <c r="J64" s="208"/>
      <c r="K64" s="208"/>
      <c r="L64" s="208"/>
      <c r="M64" s="208"/>
      <c r="N64" s="208"/>
      <c r="O64" s="208"/>
      <c r="P64" s="208"/>
      <c r="Q64" s="208"/>
      <c r="R64" s="208"/>
      <c r="S64" s="208"/>
      <c r="T64" s="208"/>
      <c r="U64" s="208"/>
      <c r="V64" s="208"/>
      <c r="W64" s="208"/>
      <c r="X64" s="208"/>
      <c r="Y64" s="208"/>
      <c r="Z64" s="208"/>
      <c r="AA64" s="208"/>
      <c r="AB64" s="208"/>
      <c r="AC64" s="208" t="n">
        <v>0</v>
      </c>
      <c r="AD64" s="208"/>
      <c r="AE64" s="208"/>
      <c r="AF64" s="208"/>
      <c r="AG64" s="208"/>
      <c r="AH64" s="208"/>
      <c r="AI64" s="208"/>
      <c r="AJ64" s="208"/>
      <c r="AK64" s="208"/>
      <c r="AL64" s="208"/>
      <c r="AM64" s="208"/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08"/>
      <c r="BB64" s="208"/>
      <c r="BC64" s="208"/>
      <c r="BD64" s="208"/>
      <c r="BE64" s="208"/>
      <c r="BF64" s="208"/>
      <c r="BG64" s="208"/>
      <c r="BH64" s="208"/>
    </row>
    <row r="65" customFormat="false" ht="12.75" hidden="false" customHeight="true" outlineLevel="1" collapsed="false">
      <c r="A65" s="204"/>
      <c r="B65" s="219" t="s">
        <v>566</v>
      </c>
      <c r="C65" s="219"/>
      <c r="D65" s="219"/>
      <c r="E65" s="219"/>
      <c r="F65" s="219"/>
      <c r="G65" s="219"/>
      <c r="H65" s="206"/>
      <c r="I65" s="207"/>
      <c r="J65" s="208"/>
      <c r="K65" s="208"/>
      <c r="L65" s="208"/>
      <c r="M65" s="208"/>
      <c r="N65" s="208"/>
      <c r="O65" s="208"/>
      <c r="P65" s="208"/>
      <c r="Q65" s="208"/>
      <c r="R65" s="208"/>
      <c r="S65" s="208"/>
      <c r="T65" s="208"/>
      <c r="U65" s="208"/>
      <c r="V65" s="208"/>
      <c r="W65" s="208"/>
      <c r="X65" s="208"/>
      <c r="Y65" s="208"/>
      <c r="Z65" s="208"/>
      <c r="AA65" s="208"/>
      <c r="AB65" s="208"/>
      <c r="AC65" s="208"/>
      <c r="AD65" s="208"/>
      <c r="AE65" s="208" t="s">
        <v>173</v>
      </c>
      <c r="AF65" s="208"/>
      <c r="AG65" s="208"/>
      <c r="AH65" s="208"/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customFormat="false" ht="12.75" hidden="false" customHeight="false" outlineLevel="1" collapsed="false">
      <c r="A66" s="209" t="n">
        <v>17</v>
      </c>
      <c r="B66" s="210" t="s">
        <v>567</v>
      </c>
      <c r="C66" s="211" t="s">
        <v>568</v>
      </c>
      <c r="D66" s="212" t="s">
        <v>456</v>
      </c>
      <c r="E66" s="213" t="n">
        <v>2</v>
      </c>
      <c r="F66" s="214"/>
      <c r="G66" s="215" t="n">
        <f aca="false">ROUND(E66*F66,2)</f>
        <v>0</v>
      </c>
      <c r="H66" s="206" t="s">
        <v>323</v>
      </c>
      <c r="I66" s="207" t="s">
        <v>486</v>
      </c>
      <c r="J66" s="208"/>
      <c r="K66" s="208"/>
      <c r="L66" s="208"/>
      <c r="M66" s="208"/>
      <c r="N66" s="208"/>
      <c r="O66" s="208"/>
      <c r="P66" s="208"/>
      <c r="Q66" s="208"/>
      <c r="R66" s="208"/>
      <c r="S66" s="208"/>
      <c r="T66" s="208"/>
      <c r="U66" s="208"/>
      <c r="V66" s="208"/>
      <c r="W66" s="208"/>
      <c r="X66" s="208"/>
      <c r="Y66" s="208"/>
      <c r="Z66" s="208"/>
      <c r="AA66" s="208"/>
      <c r="AB66" s="208"/>
      <c r="AC66" s="208"/>
      <c r="AD66" s="208"/>
      <c r="AE66" s="208" t="s">
        <v>155</v>
      </c>
      <c r="AF66" s="208"/>
      <c r="AG66" s="208"/>
      <c r="AH66" s="208"/>
      <c r="AI66" s="208"/>
      <c r="AJ66" s="208"/>
      <c r="AK66" s="208"/>
      <c r="AL66" s="208"/>
      <c r="AM66" s="208" t="n">
        <v>21</v>
      </c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</row>
    <row r="67" customFormat="false" ht="12.75" hidden="false" customHeight="true" outlineLevel="1" collapsed="false">
      <c r="A67" s="204"/>
      <c r="B67" s="216"/>
      <c r="C67" s="217" t="s">
        <v>551</v>
      </c>
      <c r="D67" s="217"/>
      <c r="E67" s="217"/>
      <c r="F67" s="217"/>
      <c r="G67" s="217"/>
      <c r="H67" s="206"/>
      <c r="I67" s="207"/>
      <c r="J67" s="208"/>
      <c r="K67" s="208"/>
      <c r="L67" s="208"/>
      <c r="M67" s="208"/>
      <c r="N67" s="208"/>
      <c r="O67" s="208"/>
      <c r="P67" s="208"/>
      <c r="Q67" s="208"/>
      <c r="R67" s="208"/>
      <c r="S67" s="208"/>
      <c r="T67" s="208"/>
      <c r="U67" s="208"/>
      <c r="V67" s="208"/>
      <c r="W67" s="208"/>
      <c r="X67" s="208"/>
      <c r="Y67" s="208"/>
      <c r="Z67" s="208"/>
      <c r="AA67" s="208"/>
      <c r="AB67" s="208"/>
      <c r="AC67" s="208"/>
      <c r="AD67" s="208"/>
      <c r="AE67" s="208"/>
      <c r="AF67" s="208"/>
      <c r="AG67" s="208"/>
      <c r="AH67" s="208"/>
      <c r="AI67" s="208"/>
      <c r="AJ67" s="208"/>
      <c r="AK67" s="208"/>
      <c r="AL67" s="208"/>
      <c r="AM67" s="208"/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18" t="str">
        <f aca="false">C67</f>
        <v>čistící šachtice</v>
      </c>
      <c r="BB67" s="208"/>
      <c r="BC67" s="208"/>
      <c r="BD67" s="208"/>
      <c r="BE67" s="208"/>
      <c r="BF67" s="208"/>
      <c r="BG67" s="208"/>
      <c r="BH67" s="208"/>
    </row>
    <row r="68" customFormat="false" ht="12.75" hidden="false" customHeight="false" outlineLevel="1" collapsed="false">
      <c r="A68" s="209" t="n">
        <v>18</v>
      </c>
      <c r="B68" s="210" t="s">
        <v>569</v>
      </c>
      <c r="C68" s="211" t="s">
        <v>570</v>
      </c>
      <c r="D68" s="212" t="s">
        <v>456</v>
      </c>
      <c r="E68" s="213" t="n">
        <v>1</v>
      </c>
      <c r="F68" s="214"/>
      <c r="G68" s="215" t="n">
        <f aca="false">ROUND(E68*F68,2)</f>
        <v>0</v>
      </c>
      <c r="H68" s="206" t="s">
        <v>323</v>
      </c>
      <c r="I68" s="207" t="s">
        <v>486</v>
      </c>
      <c r="J68" s="208"/>
      <c r="K68" s="208"/>
      <c r="L68" s="208"/>
      <c r="M68" s="208"/>
      <c r="N68" s="208"/>
      <c r="O68" s="208"/>
      <c r="P68" s="208"/>
      <c r="Q68" s="208"/>
      <c r="R68" s="208"/>
      <c r="S68" s="208"/>
      <c r="T68" s="208"/>
      <c r="U68" s="208"/>
      <c r="V68" s="208"/>
      <c r="W68" s="208"/>
      <c r="X68" s="208"/>
      <c r="Y68" s="208"/>
      <c r="Z68" s="208"/>
      <c r="AA68" s="208"/>
      <c r="AB68" s="208"/>
      <c r="AC68" s="208"/>
      <c r="AD68" s="208"/>
      <c r="AE68" s="208" t="s">
        <v>155</v>
      </c>
      <c r="AF68" s="208"/>
      <c r="AG68" s="208"/>
      <c r="AH68" s="208"/>
      <c r="AI68" s="208"/>
      <c r="AJ68" s="208"/>
      <c r="AK68" s="208"/>
      <c r="AL68" s="208"/>
      <c r="AM68" s="208" t="n">
        <v>21</v>
      </c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08"/>
      <c r="BB68" s="208"/>
      <c r="BC68" s="208"/>
      <c r="BD68" s="208"/>
      <c r="BE68" s="208"/>
      <c r="BF68" s="208"/>
      <c r="BG68" s="208"/>
      <c r="BH68" s="208"/>
    </row>
    <row r="69" customFormat="false" ht="12.75" hidden="false" customHeight="true" outlineLevel="1" collapsed="false">
      <c r="A69" s="204"/>
      <c r="B69" s="216"/>
      <c r="C69" s="217" t="s">
        <v>551</v>
      </c>
      <c r="D69" s="217"/>
      <c r="E69" s="217"/>
      <c r="F69" s="217"/>
      <c r="G69" s="217"/>
      <c r="H69" s="206"/>
      <c r="I69" s="207"/>
      <c r="J69" s="208"/>
      <c r="K69" s="208"/>
      <c r="L69" s="208"/>
      <c r="M69" s="208"/>
      <c r="N69" s="208"/>
      <c r="O69" s="208"/>
      <c r="P69" s="208"/>
      <c r="Q69" s="208"/>
      <c r="R69" s="208"/>
      <c r="S69" s="208"/>
      <c r="T69" s="208"/>
      <c r="U69" s="208"/>
      <c r="V69" s="208"/>
      <c r="W69" s="208"/>
      <c r="X69" s="208"/>
      <c r="Y69" s="208"/>
      <c r="Z69" s="208"/>
      <c r="AA69" s="208"/>
      <c r="AB69" s="208"/>
      <c r="AC69" s="208"/>
      <c r="AD69" s="208"/>
      <c r="AE69" s="208"/>
      <c r="AF69" s="208"/>
      <c r="AG69" s="208"/>
      <c r="AH69" s="208"/>
      <c r="AI69" s="208"/>
      <c r="AJ69" s="208"/>
      <c r="AK69" s="208"/>
      <c r="AL69" s="208"/>
      <c r="AM69" s="208"/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18" t="str">
        <f aca="false">C69</f>
        <v>čistící šachtice</v>
      </c>
      <c r="BB69" s="208"/>
      <c r="BC69" s="208"/>
      <c r="BD69" s="208"/>
      <c r="BE69" s="208"/>
      <c r="BF69" s="208"/>
      <c r="BG69" s="208"/>
      <c r="BH69" s="208"/>
    </row>
    <row r="70" customFormat="false" ht="12.75" hidden="false" customHeight="false" outlineLevel="1" collapsed="false">
      <c r="A70" s="209" t="n">
        <v>19</v>
      </c>
      <c r="B70" s="210" t="s">
        <v>571</v>
      </c>
      <c r="C70" s="211" t="s">
        <v>572</v>
      </c>
      <c r="D70" s="212" t="s">
        <v>337</v>
      </c>
      <c r="E70" s="213" t="n">
        <v>11</v>
      </c>
      <c r="F70" s="214"/>
      <c r="G70" s="215" t="n">
        <f aca="false">ROUND(E70*F70,2)</f>
        <v>0</v>
      </c>
      <c r="H70" s="206" t="s">
        <v>331</v>
      </c>
      <c r="I70" s="207" t="s">
        <v>486</v>
      </c>
      <c r="J70" s="208"/>
      <c r="K70" s="208"/>
      <c r="L70" s="208"/>
      <c r="M70" s="208"/>
      <c r="N70" s="208"/>
      <c r="O70" s="208"/>
      <c r="P70" s="208"/>
      <c r="Q70" s="208"/>
      <c r="R70" s="208"/>
      <c r="S70" s="208"/>
      <c r="T70" s="208"/>
      <c r="U70" s="208"/>
      <c r="V70" s="208"/>
      <c r="W70" s="208"/>
      <c r="X70" s="208"/>
      <c r="Y70" s="208"/>
      <c r="Z70" s="208"/>
      <c r="AA70" s="208"/>
      <c r="AB70" s="208"/>
      <c r="AC70" s="208"/>
      <c r="AD70" s="208"/>
      <c r="AE70" s="208" t="s">
        <v>155</v>
      </c>
      <c r="AF70" s="208"/>
      <c r="AG70" s="208"/>
      <c r="AH70" s="208"/>
      <c r="AI70" s="208"/>
      <c r="AJ70" s="208"/>
      <c r="AK70" s="208"/>
      <c r="AL70" s="208"/>
      <c r="AM70" s="208" t="n">
        <v>21</v>
      </c>
      <c r="AN70" s="208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8"/>
      <c r="BC70" s="208"/>
      <c r="BD70" s="208"/>
      <c r="BE70" s="208"/>
      <c r="BF70" s="208"/>
      <c r="BG70" s="208"/>
      <c r="BH70" s="208"/>
    </row>
    <row r="71" customFormat="false" ht="12.75" hidden="false" customHeight="true" outlineLevel="1" collapsed="false">
      <c r="A71" s="204"/>
      <c r="B71" s="216"/>
      <c r="C71" s="217" t="s">
        <v>551</v>
      </c>
      <c r="D71" s="217"/>
      <c r="E71" s="217"/>
      <c r="F71" s="217"/>
      <c r="G71" s="217"/>
      <c r="H71" s="206"/>
      <c r="I71" s="207"/>
      <c r="J71" s="208"/>
      <c r="K71" s="208"/>
      <c r="L71" s="208"/>
      <c r="M71" s="208"/>
      <c r="N71" s="208"/>
      <c r="O71" s="208"/>
      <c r="P71" s="208"/>
      <c r="Q71" s="208"/>
      <c r="R71" s="208"/>
      <c r="S71" s="208"/>
      <c r="T71" s="208"/>
      <c r="U71" s="208"/>
      <c r="V71" s="208"/>
      <c r="W71" s="208"/>
      <c r="X71" s="208"/>
      <c r="Y71" s="208"/>
      <c r="Z71" s="208"/>
      <c r="AA71" s="208"/>
      <c r="AB71" s="208"/>
      <c r="AC71" s="208"/>
      <c r="AD71" s="208"/>
      <c r="AE71" s="208"/>
      <c r="AF71" s="208"/>
      <c r="AG71" s="208"/>
      <c r="AH71" s="208"/>
      <c r="AI71" s="208"/>
      <c r="AJ71" s="208"/>
      <c r="AK71" s="208"/>
      <c r="AL71" s="208"/>
      <c r="AM71" s="208"/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18" t="str">
        <f aca="false">C71</f>
        <v>čistící šachtice</v>
      </c>
      <c r="BB71" s="208"/>
      <c r="BC71" s="208"/>
      <c r="BD71" s="208"/>
      <c r="BE71" s="208"/>
      <c r="BF71" s="208"/>
      <c r="BG71" s="208"/>
      <c r="BH71" s="208"/>
    </row>
    <row r="72" customFormat="false" ht="12.75" hidden="false" customHeight="false" outlineLevel="1" collapsed="false">
      <c r="A72" s="209" t="n">
        <v>20</v>
      </c>
      <c r="B72" s="210" t="s">
        <v>573</v>
      </c>
      <c r="C72" s="211" t="s">
        <v>574</v>
      </c>
      <c r="D72" s="212" t="s">
        <v>337</v>
      </c>
      <c r="E72" s="213" t="n">
        <v>1</v>
      </c>
      <c r="F72" s="214"/>
      <c r="G72" s="215" t="n">
        <f aca="false">ROUND(E72*F72,2)</f>
        <v>0</v>
      </c>
      <c r="H72" s="206" t="s">
        <v>331</v>
      </c>
      <c r="I72" s="207" t="s">
        <v>486</v>
      </c>
      <c r="J72" s="208"/>
      <c r="K72" s="208"/>
      <c r="L72" s="208"/>
      <c r="M72" s="208"/>
      <c r="N72" s="208"/>
      <c r="O72" s="208"/>
      <c r="P72" s="208"/>
      <c r="Q72" s="208"/>
      <c r="R72" s="208"/>
      <c r="S72" s="208"/>
      <c r="T72" s="208"/>
      <c r="U72" s="208"/>
      <c r="V72" s="208"/>
      <c r="W72" s="208"/>
      <c r="X72" s="208"/>
      <c r="Y72" s="208"/>
      <c r="Z72" s="208"/>
      <c r="AA72" s="208"/>
      <c r="AB72" s="208"/>
      <c r="AC72" s="208"/>
      <c r="AD72" s="208"/>
      <c r="AE72" s="208" t="s">
        <v>155</v>
      </c>
      <c r="AF72" s="208"/>
      <c r="AG72" s="208"/>
      <c r="AH72" s="208"/>
      <c r="AI72" s="208"/>
      <c r="AJ72" s="208"/>
      <c r="AK72" s="208"/>
      <c r="AL72" s="208"/>
      <c r="AM72" s="208" t="n">
        <v>21</v>
      </c>
      <c r="AN72" s="208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08"/>
      <c r="BB72" s="208"/>
      <c r="BC72" s="208"/>
      <c r="BD72" s="208"/>
      <c r="BE72" s="208"/>
      <c r="BF72" s="208"/>
      <c r="BG72" s="208"/>
      <c r="BH72" s="208"/>
    </row>
    <row r="73" customFormat="false" ht="12.75" hidden="false" customHeight="false" outlineLevel="0" collapsed="false">
      <c r="A73" s="196" t="s">
        <v>147</v>
      </c>
      <c r="B73" s="197" t="s">
        <v>81</v>
      </c>
      <c r="C73" s="198" t="s">
        <v>82</v>
      </c>
      <c r="D73" s="199"/>
      <c r="E73" s="200"/>
      <c r="F73" s="220" t="n">
        <f aca="false">SUM(G74:G77)</f>
        <v>0</v>
      </c>
      <c r="G73" s="220"/>
      <c r="H73" s="202"/>
      <c r="I73" s="203"/>
      <c r="AE73" s="0" t="s">
        <v>148</v>
      </c>
    </row>
    <row r="74" customFormat="false" ht="12.75" hidden="false" customHeight="true" outlineLevel="1" collapsed="false">
      <c r="A74" s="204"/>
      <c r="B74" s="205" t="s">
        <v>350</v>
      </c>
      <c r="C74" s="205"/>
      <c r="D74" s="205"/>
      <c r="E74" s="205"/>
      <c r="F74" s="205"/>
      <c r="G74" s="205"/>
      <c r="H74" s="206"/>
      <c r="I74" s="207"/>
      <c r="J74" s="208"/>
      <c r="K74" s="208"/>
      <c r="L74" s="208"/>
      <c r="M74" s="208"/>
      <c r="N74" s="208"/>
      <c r="O74" s="208"/>
      <c r="P74" s="208"/>
      <c r="Q74" s="208"/>
      <c r="R74" s="208"/>
      <c r="S74" s="208"/>
      <c r="T74" s="208"/>
      <c r="U74" s="208"/>
      <c r="V74" s="208"/>
      <c r="W74" s="208"/>
      <c r="X74" s="208"/>
      <c r="Y74" s="208"/>
      <c r="Z74" s="208"/>
      <c r="AA74" s="208"/>
      <c r="AB74" s="208"/>
      <c r="AC74" s="208" t="n">
        <v>0</v>
      </c>
      <c r="AD74" s="208"/>
      <c r="AE74" s="208"/>
      <c r="AF74" s="208"/>
      <c r="AG74" s="208"/>
      <c r="AH74" s="208"/>
      <c r="AI74" s="208"/>
      <c r="AJ74" s="208"/>
      <c r="AK74" s="208"/>
      <c r="AL74" s="208"/>
      <c r="AM74" s="208"/>
      <c r="AN74" s="208"/>
      <c r="AO74" s="208"/>
      <c r="AP74" s="208"/>
      <c r="AQ74" s="208"/>
      <c r="AR74" s="208"/>
      <c r="AS74" s="208"/>
      <c r="AT74" s="208"/>
      <c r="AU74" s="208"/>
      <c r="AV74" s="208"/>
      <c r="AW74" s="208"/>
      <c r="AX74" s="208"/>
      <c r="AY74" s="208"/>
      <c r="AZ74" s="208"/>
      <c r="BA74" s="208"/>
      <c r="BB74" s="208"/>
      <c r="BC74" s="208"/>
      <c r="BD74" s="208"/>
      <c r="BE74" s="208"/>
      <c r="BF74" s="208"/>
      <c r="BG74" s="208"/>
      <c r="BH74" s="208"/>
    </row>
    <row r="75" customFormat="false" ht="12.75" hidden="false" customHeight="true" outlineLevel="1" collapsed="false">
      <c r="A75" s="204"/>
      <c r="B75" s="219" t="s">
        <v>575</v>
      </c>
      <c r="C75" s="219"/>
      <c r="D75" s="219"/>
      <c r="E75" s="219"/>
      <c r="F75" s="219"/>
      <c r="G75" s="219"/>
      <c r="H75" s="206"/>
      <c r="I75" s="207"/>
      <c r="J75" s="208"/>
      <c r="K75" s="208"/>
      <c r="L75" s="208"/>
      <c r="M75" s="208"/>
      <c r="N75" s="208"/>
      <c r="O75" s="208"/>
      <c r="P75" s="208"/>
      <c r="Q75" s="208"/>
      <c r="R75" s="208"/>
      <c r="S75" s="208"/>
      <c r="T75" s="208"/>
      <c r="U75" s="208"/>
      <c r="V75" s="208"/>
      <c r="W75" s="208"/>
      <c r="X75" s="208"/>
      <c r="Y75" s="208"/>
      <c r="Z75" s="208"/>
      <c r="AA75" s="208"/>
      <c r="AB75" s="208"/>
      <c r="AC75" s="208" t="n">
        <v>1</v>
      </c>
      <c r="AD75" s="208"/>
      <c r="AE75" s="208"/>
      <c r="AF75" s="208"/>
      <c r="AG75" s="208"/>
      <c r="AH75" s="208"/>
      <c r="AI75" s="208"/>
      <c r="AJ75" s="208"/>
      <c r="AK75" s="208"/>
      <c r="AL75" s="208"/>
      <c r="AM75" s="208"/>
      <c r="AN75" s="208"/>
      <c r="AO75" s="208"/>
      <c r="AP75" s="208"/>
      <c r="AQ75" s="208"/>
      <c r="AR75" s="208"/>
      <c r="AS75" s="208"/>
      <c r="AT75" s="208"/>
      <c r="AU75" s="208"/>
      <c r="AV75" s="208"/>
      <c r="AW75" s="208"/>
      <c r="AX75" s="208"/>
      <c r="AY75" s="208"/>
      <c r="AZ75" s="208"/>
      <c r="BA75" s="208"/>
      <c r="BB75" s="208"/>
      <c r="BC75" s="208"/>
      <c r="BD75" s="208"/>
      <c r="BE75" s="208"/>
      <c r="BF75" s="208"/>
      <c r="BG75" s="208"/>
      <c r="BH75" s="208"/>
    </row>
    <row r="76" customFormat="false" ht="12.75" hidden="false" customHeight="false" outlineLevel="1" collapsed="false">
      <c r="A76" s="209" t="n">
        <v>21</v>
      </c>
      <c r="B76" s="210" t="s">
        <v>576</v>
      </c>
      <c r="C76" s="211" t="s">
        <v>577</v>
      </c>
      <c r="D76" s="212" t="s">
        <v>337</v>
      </c>
      <c r="E76" s="213" t="n">
        <v>1</v>
      </c>
      <c r="F76" s="214"/>
      <c r="G76" s="215" t="n">
        <f aca="false">ROUND(E76*F76,2)</f>
        <v>0</v>
      </c>
      <c r="H76" s="206" t="s">
        <v>323</v>
      </c>
      <c r="I76" s="207" t="s">
        <v>486</v>
      </c>
      <c r="J76" s="208"/>
      <c r="K76" s="208"/>
      <c r="L76" s="208"/>
      <c r="M76" s="208"/>
      <c r="N76" s="208"/>
      <c r="O76" s="208"/>
      <c r="P76" s="208"/>
      <c r="Q76" s="208"/>
      <c r="R76" s="208"/>
      <c r="S76" s="208"/>
      <c r="T76" s="208"/>
      <c r="U76" s="208"/>
      <c r="V76" s="208"/>
      <c r="W76" s="208"/>
      <c r="X76" s="208"/>
      <c r="Y76" s="208"/>
      <c r="Z76" s="208"/>
      <c r="AA76" s="208"/>
      <c r="AB76" s="208"/>
      <c r="AC76" s="208"/>
      <c r="AD76" s="208"/>
      <c r="AE76" s="208" t="s">
        <v>155</v>
      </c>
      <c r="AF76" s="208"/>
      <c r="AG76" s="208"/>
      <c r="AH76" s="208"/>
      <c r="AI76" s="208"/>
      <c r="AJ76" s="208"/>
      <c r="AK76" s="208"/>
      <c r="AL76" s="208"/>
      <c r="AM76" s="208" t="n">
        <v>21</v>
      </c>
      <c r="AN76" s="208"/>
      <c r="AO76" s="208"/>
      <c r="AP76" s="208"/>
      <c r="AQ76" s="208"/>
      <c r="AR76" s="208"/>
      <c r="AS76" s="208"/>
      <c r="AT76" s="208"/>
      <c r="AU76" s="208"/>
      <c r="AV76" s="208"/>
      <c r="AW76" s="208"/>
      <c r="AX76" s="208"/>
      <c r="AY76" s="208"/>
      <c r="AZ76" s="208"/>
      <c r="BA76" s="208"/>
      <c r="BB76" s="208"/>
      <c r="BC76" s="208"/>
      <c r="BD76" s="208"/>
      <c r="BE76" s="208"/>
      <c r="BF76" s="208"/>
      <c r="BG76" s="208"/>
      <c r="BH76" s="208"/>
    </row>
    <row r="77" customFormat="false" ht="12.75" hidden="false" customHeight="true" outlineLevel="1" collapsed="false">
      <c r="A77" s="204"/>
      <c r="B77" s="216"/>
      <c r="C77" s="217" t="s">
        <v>551</v>
      </c>
      <c r="D77" s="217"/>
      <c r="E77" s="217"/>
      <c r="F77" s="217"/>
      <c r="G77" s="217"/>
      <c r="H77" s="206"/>
      <c r="I77" s="207"/>
      <c r="J77" s="208"/>
      <c r="K77" s="208"/>
      <c r="L77" s="208"/>
      <c r="M77" s="208"/>
      <c r="N77" s="208"/>
      <c r="O77" s="208"/>
      <c r="P77" s="208"/>
      <c r="Q77" s="208"/>
      <c r="R77" s="208"/>
      <c r="S77" s="208"/>
      <c r="T77" s="208"/>
      <c r="U77" s="208"/>
      <c r="V77" s="208"/>
      <c r="W77" s="208"/>
      <c r="X77" s="208"/>
      <c r="Y77" s="208"/>
      <c r="Z77" s="208"/>
      <c r="AA77" s="208"/>
      <c r="AB77" s="208"/>
      <c r="AC77" s="208"/>
      <c r="AD77" s="208"/>
      <c r="AE77" s="208"/>
      <c r="AF77" s="208"/>
      <c r="AG77" s="208"/>
      <c r="AH77" s="208"/>
      <c r="AI77" s="208"/>
      <c r="AJ77" s="208"/>
      <c r="AK77" s="208"/>
      <c r="AL77" s="208"/>
      <c r="AM77" s="208"/>
      <c r="AN77" s="208"/>
      <c r="AO77" s="208"/>
      <c r="AP77" s="208"/>
      <c r="AQ77" s="208"/>
      <c r="AR77" s="208"/>
      <c r="AS77" s="208"/>
      <c r="AT77" s="208"/>
      <c r="AU77" s="208"/>
      <c r="AV77" s="208"/>
      <c r="AW77" s="208"/>
      <c r="AX77" s="208"/>
      <c r="AY77" s="208"/>
      <c r="AZ77" s="208"/>
      <c r="BA77" s="218" t="str">
        <f aca="false">C77</f>
        <v>čistící šachtice</v>
      </c>
      <c r="BB77" s="208"/>
      <c r="BC77" s="208"/>
      <c r="BD77" s="208"/>
      <c r="BE77" s="208"/>
      <c r="BF77" s="208"/>
      <c r="BG77" s="208"/>
      <c r="BH77" s="208"/>
    </row>
    <row r="78" customFormat="false" ht="12.75" hidden="false" customHeight="false" outlineLevel="0" collapsed="false">
      <c r="A78" s="196" t="s">
        <v>147</v>
      </c>
      <c r="B78" s="197" t="s">
        <v>85</v>
      </c>
      <c r="C78" s="198" t="s">
        <v>86</v>
      </c>
      <c r="D78" s="199"/>
      <c r="E78" s="200"/>
      <c r="F78" s="220" t="n">
        <f aca="false">SUM(G79:G115)</f>
        <v>0</v>
      </c>
      <c r="G78" s="220"/>
      <c r="H78" s="202"/>
      <c r="I78" s="203"/>
      <c r="AE78" s="0" t="s">
        <v>148</v>
      </c>
    </row>
    <row r="79" customFormat="false" ht="12.75" hidden="false" customHeight="true" outlineLevel="1" collapsed="false">
      <c r="A79" s="204"/>
      <c r="B79" s="205" t="s">
        <v>578</v>
      </c>
      <c r="C79" s="205"/>
      <c r="D79" s="205"/>
      <c r="E79" s="205"/>
      <c r="F79" s="205"/>
      <c r="G79" s="205"/>
      <c r="H79" s="206"/>
      <c r="I79" s="207"/>
      <c r="J79" s="208"/>
      <c r="K79" s="208"/>
      <c r="L79" s="208"/>
      <c r="M79" s="208"/>
      <c r="N79" s="208"/>
      <c r="O79" s="208"/>
      <c r="P79" s="208"/>
      <c r="Q79" s="208"/>
      <c r="R79" s="208"/>
      <c r="S79" s="208"/>
      <c r="T79" s="208"/>
      <c r="U79" s="208"/>
      <c r="V79" s="208"/>
      <c r="W79" s="208"/>
      <c r="X79" s="208"/>
      <c r="Y79" s="208"/>
      <c r="Z79" s="208"/>
      <c r="AA79" s="208"/>
      <c r="AB79" s="208"/>
      <c r="AC79" s="208" t="n">
        <v>0</v>
      </c>
      <c r="AD79" s="208"/>
      <c r="AE79" s="208"/>
      <c r="AF79" s="208"/>
      <c r="AG79" s="208"/>
      <c r="AH79" s="208"/>
      <c r="AI79" s="208"/>
      <c r="AJ79" s="208"/>
      <c r="AK79" s="208"/>
      <c r="AL79" s="208"/>
      <c r="AM79" s="208"/>
      <c r="AN79" s="208"/>
      <c r="AO79" s="208"/>
      <c r="AP79" s="208"/>
      <c r="AQ79" s="208"/>
      <c r="AR79" s="208"/>
      <c r="AS79" s="208"/>
      <c r="AT79" s="208"/>
      <c r="AU79" s="208"/>
      <c r="AV79" s="208"/>
      <c r="AW79" s="208"/>
      <c r="AX79" s="208"/>
      <c r="AY79" s="208"/>
      <c r="AZ79" s="208"/>
      <c r="BA79" s="208"/>
      <c r="BB79" s="208"/>
      <c r="BC79" s="208"/>
      <c r="BD79" s="208"/>
      <c r="BE79" s="208"/>
      <c r="BF79" s="208"/>
      <c r="BG79" s="208"/>
      <c r="BH79" s="208"/>
    </row>
    <row r="80" customFormat="false" ht="12.75" hidden="false" customHeight="false" outlineLevel="1" collapsed="false">
      <c r="A80" s="209" t="n">
        <v>22</v>
      </c>
      <c r="B80" s="210" t="s">
        <v>579</v>
      </c>
      <c r="C80" s="211" t="s">
        <v>580</v>
      </c>
      <c r="D80" s="212" t="s">
        <v>337</v>
      </c>
      <c r="E80" s="213" t="n">
        <v>4</v>
      </c>
      <c r="F80" s="214"/>
      <c r="G80" s="215" t="n">
        <f aca="false">ROUND(E80*F80,2)</f>
        <v>0</v>
      </c>
      <c r="H80" s="206" t="s">
        <v>323</v>
      </c>
      <c r="I80" s="207" t="s">
        <v>486</v>
      </c>
      <c r="J80" s="208"/>
      <c r="K80" s="208"/>
      <c r="L80" s="208"/>
      <c r="M80" s="208"/>
      <c r="N80" s="208"/>
      <c r="O80" s="208"/>
      <c r="P80" s="208"/>
      <c r="Q80" s="208"/>
      <c r="R80" s="208"/>
      <c r="S80" s="208"/>
      <c r="T80" s="208"/>
      <c r="U80" s="208"/>
      <c r="V80" s="208"/>
      <c r="W80" s="208"/>
      <c r="X80" s="208"/>
      <c r="Y80" s="208"/>
      <c r="Z80" s="208"/>
      <c r="AA80" s="208"/>
      <c r="AB80" s="208"/>
      <c r="AC80" s="208"/>
      <c r="AD80" s="208"/>
      <c r="AE80" s="208" t="s">
        <v>155</v>
      </c>
      <c r="AF80" s="208"/>
      <c r="AG80" s="208"/>
      <c r="AH80" s="208"/>
      <c r="AI80" s="208"/>
      <c r="AJ80" s="208"/>
      <c r="AK80" s="208"/>
      <c r="AL80" s="208"/>
      <c r="AM80" s="208" t="n">
        <v>21</v>
      </c>
      <c r="AN80" s="208"/>
      <c r="AO80" s="208"/>
      <c r="AP80" s="208"/>
      <c r="AQ80" s="208"/>
      <c r="AR80" s="208"/>
      <c r="AS80" s="208"/>
      <c r="AT80" s="208"/>
      <c r="AU80" s="208"/>
      <c r="AV80" s="208"/>
      <c r="AW80" s="208"/>
      <c r="AX80" s="208"/>
      <c r="AY80" s="208"/>
      <c r="AZ80" s="208"/>
      <c r="BA80" s="208"/>
      <c r="BB80" s="208"/>
      <c r="BC80" s="208"/>
      <c r="BD80" s="208"/>
      <c r="BE80" s="208"/>
      <c r="BF80" s="208"/>
      <c r="BG80" s="208"/>
      <c r="BH80" s="208"/>
    </row>
    <row r="81" customFormat="false" ht="12.75" hidden="false" customHeight="true" outlineLevel="1" collapsed="false">
      <c r="A81" s="204"/>
      <c r="B81" s="219" t="s">
        <v>343</v>
      </c>
      <c r="C81" s="219"/>
      <c r="D81" s="219"/>
      <c r="E81" s="219"/>
      <c r="F81" s="219"/>
      <c r="G81" s="219"/>
      <c r="H81" s="206"/>
      <c r="I81" s="207"/>
      <c r="J81" s="208"/>
      <c r="K81" s="208"/>
      <c r="L81" s="208"/>
      <c r="M81" s="208"/>
      <c r="N81" s="208"/>
      <c r="O81" s="208"/>
      <c r="P81" s="208"/>
      <c r="Q81" s="208"/>
      <c r="R81" s="208"/>
      <c r="S81" s="208"/>
      <c r="T81" s="208"/>
      <c r="U81" s="208"/>
      <c r="V81" s="208"/>
      <c r="W81" s="208"/>
      <c r="X81" s="208"/>
      <c r="Y81" s="208"/>
      <c r="Z81" s="208"/>
      <c r="AA81" s="208"/>
      <c r="AB81" s="208"/>
      <c r="AC81" s="208" t="n">
        <v>0</v>
      </c>
      <c r="AD81" s="208"/>
      <c r="AE81" s="208"/>
      <c r="AF81" s="208"/>
      <c r="AG81" s="208"/>
      <c r="AH81" s="208"/>
      <c r="AI81" s="208"/>
      <c r="AJ81" s="208"/>
      <c r="AK81" s="208"/>
      <c r="AL81" s="208"/>
      <c r="AM81" s="208"/>
      <c r="AN81" s="208"/>
      <c r="AO81" s="208"/>
      <c r="AP81" s="208"/>
      <c r="AQ81" s="208"/>
      <c r="AR81" s="208"/>
      <c r="AS81" s="208"/>
      <c r="AT81" s="208"/>
      <c r="AU81" s="208"/>
      <c r="AV81" s="208"/>
      <c r="AW81" s="208"/>
      <c r="AX81" s="208"/>
      <c r="AY81" s="208"/>
      <c r="AZ81" s="208"/>
      <c r="BA81" s="208"/>
      <c r="BB81" s="208"/>
      <c r="BC81" s="208"/>
      <c r="BD81" s="208"/>
      <c r="BE81" s="208"/>
      <c r="BF81" s="208"/>
      <c r="BG81" s="208"/>
      <c r="BH81" s="208"/>
    </row>
    <row r="82" customFormat="false" ht="12.75" hidden="false" customHeight="true" outlineLevel="1" collapsed="false">
      <c r="A82" s="204"/>
      <c r="B82" s="219" t="s">
        <v>344</v>
      </c>
      <c r="C82" s="219"/>
      <c r="D82" s="219"/>
      <c r="E82" s="219"/>
      <c r="F82" s="219"/>
      <c r="G82" s="219"/>
      <c r="H82" s="206"/>
      <c r="I82" s="207"/>
      <c r="J82" s="208"/>
      <c r="K82" s="208"/>
      <c r="L82" s="208"/>
      <c r="M82" s="208"/>
      <c r="N82" s="208"/>
      <c r="O82" s="208"/>
      <c r="P82" s="208"/>
      <c r="Q82" s="208"/>
      <c r="R82" s="208"/>
      <c r="S82" s="208"/>
      <c r="T82" s="208"/>
      <c r="U82" s="208"/>
      <c r="V82" s="208"/>
      <c r="W82" s="208"/>
      <c r="X82" s="208"/>
      <c r="Y82" s="208"/>
      <c r="Z82" s="208"/>
      <c r="AA82" s="208"/>
      <c r="AB82" s="208"/>
      <c r="AC82" s="208"/>
      <c r="AD82" s="208"/>
      <c r="AE82" s="208" t="s">
        <v>173</v>
      </c>
      <c r="AF82" s="208"/>
      <c r="AG82" s="208"/>
      <c r="AH82" s="208"/>
      <c r="AI82" s="208"/>
      <c r="AJ82" s="208"/>
      <c r="AK82" s="208"/>
      <c r="AL82" s="208"/>
      <c r="AM82" s="208"/>
      <c r="AN82" s="208"/>
      <c r="AO82" s="208"/>
      <c r="AP82" s="208"/>
      <c r="AQ82" s="208"/>
      <c r="AR82" s="208"/>
      <c r="AS82" s="208"/>
      <c r="AT82" s="208"/>
      <c r="AU82" s="208"/>
      <c r="AV82" s="208"/>
      <c r="AW82" s="208"/>
      <c r="AX82" s="208"/>
      <c r="AY82" s="208"/>
      <c r="AZ82" s="208"/>
      <c r="BA82" s="208"/>
      <c r="BB82" s="208"/>
      <c r="BC82" s="208"/>
      <c r="BD82" s="208"/>
      <c r="BE82" s="208"/>
      <c r="BF82" s="208"/>
      <c r="BG82" s="208"/>
      <c r="BH82" s="208"/>
    </row>
    <row r="83" customFormat="false" ht="12.75" hidden="false" customHeight="false" outlineLevel="1" collapsed="false">
      <c r="A83" s="209" t="n">
        <v>23</v>
      </c>
      <c r="B83" s="210" t="s">
        <v>345</v>
      </c>
      <c r="C83" s="211" t="s">
        <v>346</v>
      </c>
      <c r="D83" s="212" t="s">
        <v>337</v>
      </c>
      <c r="E83" s="213" t="n">
        <v>1</v>
      </c>
      <c r="F83" s="214"/>
      <c r="G83" s="215" t="n">
        <f aca="false">ROUND(E83*F83,2)</f>
        <v>0</v>
      </c>
      <c r="H83" s="206" t="s">
        <v>323</v>
      </c>
      <c r="I83" s="207" t="s">
        <v>486</v>
      </c>
      <c r="J83" s="208"/>
      <c r="K83" s="208"/>
      <c r="L83" s="208"/>
      <c r="M83" s="208"/>
      <c r="N83" s="208"/>
      <c r="O83" s="208"/>
      <c r="P83" s="208"/>
      <c r="Q83" s="208"/>
      <c r="R83" s="208"/>
      <c r="S83" s="208"/>
      <c r="T83" s="208"/>
      <c r="U83" s="208"/>
      <c r="V83" s="208"/>
      <c r="W83" s="208"/>
      <c r="X83" s="208"/>
      <c r="Y83" s="208"/>
      <c r="Z83" s="208"/>
      <c r="AA83" s="208"/>
      <c r="AB83" s="208"/>
      <c r="AC83" s="208"/>
      <c r="AD83" s="208"/>
      <c r="AE83" s="208" t="s">
        <v>155</v>
      </c>
      <c r="AF83" s="208"/>
      <c r="AG83" s="208"/>
      <c r="AH83" s="208"/>
      <c r="AI83" s="208"/>
      <c r="AJ83" s="208"/>
      <c r="AK83" s="208"/>
      <c r="AL83" s="208"/>
      <c r="AM83" s="208" t="n">
        <v>21</v>
      </c>
      <c r="AN83" s="208"/>
      <c r="AO83" s="208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208"/>
      <c r="BB83" s="208"/>
      <c r="BC83" s="208"/>
      <c r="BD83" s="208"/>
      <c r="BE83" s="208"/>
      <c r="BF83" s="208"/>
      <c r="BG83" s="208"/>
      <c r="BH83" s="208"/>
    </row>
    <row r="84" customFormat="false" ht="12.75" hidden="false" customHeight="true" outlineLevel="1" collapsed="false">
      <c r="A84" s="204"/>
      <c r="B84" s="216"/>
      <c r="C84" s="217" t="s">
        <v>581</v>
      </c>
      <c r="D84" s="217"/>
      <c r="E84" s="217"/>
      <c r="F84" s="217"/>
      <c r="G84" s="217"/>
      <c r="H84" s="206"/>
      <c r="I84" s="207"/>
      <c r="J84" s="208"/>
      <c r="K84" s="208"/>
      <c r="L84" s="208"/>
      <c r="M84" s="208"/>
      <c r="N84" s="208"/>
      <c r="O84" s="208"/>
      <c r="P84" s="208"/>
      <c r="Q84" s="208"/>
      <c r="R84" s="208"/>
      <c r="S84" s="208"/>
      <c r="T84" s="208"/>
      <c r="U84" s="208"/>
      <c r="V84" s="208"/>
      <c r="W84" s="208"/>
      <c r="X84" s="208"/>
      <c r="Y84" s="208"/>
      <c r="Z84" s="208"/>
      <c r="AA84" s="208"/>
      <c r="AB84" s="208"/>
      <c r="AC84" s="208"/>
      <c r="AD84" s="208"/>
      <c r="AE84" s="208"/>
      <c r="AF84" s="208"/>
      <c r="AG84" s="208"/>
      <c r="AH84" s="208"/>
      <c r="AI84" s="208"/>
      <c r="AJ84" s="208"/>
      <c r="AK84" s="208"/>
      <c r="AL84" s="208"/>
      <c r="AM84" s="208"/>
      <c r="AN84" s="208"/>
      <c r="AO84" s="208"/>
      <c r="AP84" s="208"/>
      <c r="AQ84" s="208"/>
      <c r="AR84" s="208"/>
      <c r="AS84" s="208"/>
      <c r="AT84" s="208"/>
      <c r="AU84" s="208"/>
      <c r="AV84" s="208"/>
      <c r="AW84" s="208"/>
      <c r="AX84" s="208"/>
      <c r="AY84" s="208"/>
      <c r="AZ84" s="208"/>
      <c r="BA84" s="218" t="str">
        <f aca="false">C84</f>
        <v>uskladňovací šachtice</v>
      </c>
      <c r="BB84" s="208"/>
      <c r="BC84" s="208"/>
      <c r="BD84" s="208"/>
      <c r="BE84" s="208"/>
      <c r="BF84" s="208"/>
      <c r="BG84" s="208"/>
      <c r="BH84" s="208"/>
    </row>
    <row r="85" customFormat="false" ht="12.75" hidden="false" customHeight="true" outlineLevel="1" collapsed="false">
      <c r="A85" s="204"/>
      <c r="B85" s="219" t="s">
        <v>350</v>
      </c>
      <c r="C85" s="219"/>
      <c r="D85" s="219"/>
      <c r="E85" s="219"/>
      <c r="F85" s="219"/>
      <c r="G85" s="219"/>
      <c r="H85" s="206"/>
      <c r="I85" s="207"/>
      <c r="J85" s="208"/>
      <c r="K85" s="208"/>
      <c r="L85" s="208"/>
      <c r="M85" s="208"/>
      <c r="N85" s="208"/>
      <c r="O85" s="208"/>
      <c r="P85" s="208"/>
      <c r="Q85" s="208"/>
      <c r="R85" s="208"/>
      <c r="S85" s="208"/>
      <c r="T85" s="208"/>
      <c r="U85" s="208"/>
      <c r="V85" s="208"/>
      <c r="W85" s="208"/>
      <c r="X85" s="208"/>
      <c r="Y85" s="208"/>
      <c r="Z85" s="208"/>
      <c r="AA85" s="208"/>
      <c r="AB85" s="208"/>
      <c r="AC85" s="208" t="n">
        <v>0</v>
      </c>
      <c r="AD85" s="208"/>
      <c r="AE85" s="208"/>
      <c r="AF85" s="208"/>
      <c r="AG85" s="208"/>
      <c r="AH85" s="208"/>
      <c r="AI85" s="208"/>
      <c r="AJ85" s="208"/>
      <c r="AK85" s="208"/>
      <c r="AL85" s="208"/>
      <c r="AM85" s="208"/>
      <c r="AN85" s="208"/>
      <c r="AO85" s="208"/>
      <c r="AP85" s="208"/>
      <c r="AQ85" s="208"/>
      <c r="AR85" s="208"/>
      <c r="AS85" s="208"/>
      <c r="AT85" s="208"/>
      <c r="AU85" s="208"/>
      <c r="AV85" s="208"/>
      <c r="AW85" s="208"/>
      <c r="AX85" s="208"/>
      <c r="AY85" s="208"/>
      <c r="AZ85" s="208"/>
      <c r="BA85" s="208"/>
      <c r="BB85" s="208"/>
      <c r="BC85" s="208"/>
      <c r="BD85" s="208"/>
      <c r="BE85" s="208"/>
      <c r="BF85" s="208"/>
      <c r="BG85" s="208"/>
      <c r="BH85" s="208"/>
    </row>
    <row r="86" customFormat="false" ht="12.75" hidden="false" customHeight="false" outlineLevel="1" collapsed="false">
      <c r="A86" s="209" t="n">
        <v>24</v>
      </c>
      <c r="B86" s="210" t="s">
        <v>582</v>
      </c>
      <c r="C86" s="211" t="s">
        <v>583</v>
      </c>
      <c r="D86" s="212" t="s">
        <v>337</v>
      </c>
      <c r="E86" s="213" t="n">
        <v>1</v>
      </c>
      <c r="F86" s="214"/>
      <c r="G86" s="215" t="n">
        <f aca="false">ROUND(E86*F86,2)</f>
        <v>0</v>
      </c>
      <c r="H86" s="206" t="s">
        <v>323</v>
      </c>
      <c r="I86" s="207" t="s">
        <v>486</v>
      </c>
      <c r="J86" s="208"/>
      <c r="K86" s="208"/>
      <c r="L86" s="208"/>
      <c r="M86" s="208"/>
      <c r="N86" s="208"/>
      <c r="O86" s="208"/>
      <c r="P86" s="208"/>
      <c r="Q86" s="208"/>
      <c r="R86" s="208"/>
      <c r="S86" s="208"/>
      <c r="T86" s="208"/>
      <c r="U86" s="208"/>
      <c r="V86" s="208"/>
      <c r="W86" s="208"/>
      <c r="X86" s="208"/>
      <c r="Y86" s="208"/>
      <c r="Z86" s="208"/>
      <c r="AA86" s="208"/>
      <c r="AB86" s="208"/>
      <c r="AC86" s="208"/>
      <c r="AD86" s="208"/>
      <c r="AE86" s="208" t="s">
        <v>155</v>
      </c>
      <c r="AF86" s="208"/>
      <c r="AG86" s="208"/>
      <c r="AH86" s="208"/>
      <c r="AI86" s="208"/>
      <c r="AJ86" s="208"/>
      <c r="AK86" s="208"/>
      <c r="AL86" s="208"/>
      <c r="AM86" s="208" t="n">
        <v>21</v>
      </c>
      <c r="AN86" s="208"/>
      <c r="AO86" s="208"/>
      <c r="AP86" s="208"/>
      <c r="AQ86" s="208"/>
      <c r="AR86" s="208"/>
      <c r="AS86" s="208"/>
      <c r="AT86" s="208"/>
      <c r="AU86" s="208"/>
      <c r="AV86" s="208"/>
      <c r="AW86" s="208"/>
      <c r="AX86" s="208"/>
      <c r="AY86" s="208"/>
      <c r="AZ86" s="208"/>
      <c r="BA86" s="208"/>
      <c r="BB86" s="208"/>
      <c r="BC86" s="208"/>
      <c r="BD86" s="208"/>
      <c r="BE86" s="208"/>
      <c r="BF86" s="208"/>
      <c r="BG86" s="208"/>
      <c r="BH86" s="208"/>
    </row>
    <row r="87" customFormat="false" ht="12.75" hidden="false" customHeight="true" outlineLevel="1" collapsed="false">
      <c r="A87" s="204"/>
      <c r="B87" s="216"/>
      <c r="C87" s="217" t="s">
        <v>581</v>
      </c>
      <c r="D87" s="217"/>
      <c r="E87" s="217"/>
      <c r="F87" s="217"/>
      <c r="G87" s="217"/>
      <c r="H87" s="206"/>
      <c r="I87" s="207"/>
      <c r="J87" s="208"/>
      <c r="K87" s="208"/>
      <c r="L87" s="208"/>
      <c r="M87" s="208"/>
      <c r="N87" s="208"/>
      <c r="O87" s="208"/>
      <c r="P87" s="208"/>
      <c r="Q87" s="208"/>
      <c r="R87" s="208"/>
      <c r="S87" s="208"/>
      <c r="T87" s="208"/>
      <c r="U87" s="208"/>
      <c r="V87" s="208"/>
      <c r="W87" s="208"/>
      <c r="X87" s="208"/>
      <c r="Y87" s="208"/>
      <c r="Z87" s="208"/>
      <c r="AA87" s="208"/>
      <c r="AB87" s="208"/>
      <c r="AC87" s="208"/>
      <c r="AD87" s="208"/>
      <c r="AE87" s="208"/>
      <c r="AF87" s="208"/>
      <c r="AG87" s="208"/>
      <c r="AH87" s="208"/>
      <c r="AI87" s="208"/>
      <c r="AJ87" s="208"/>
      <c r="AK87" s="208"/>
      <c r="AL87" s="208"/>
      <c r="AM87" s="208"/>
      <c r="AN87" s="208"/>
      <c r="AO87" s="208"/>
      <c r="AP87" s="208"/>
      <c r="AQ87" s="208"/>
      <c r="AR87" s="208"/>
      <c r="AS87" s="208"/>
      <c r="AT87" s="208"/>
      <c r="AU87" s="208"/>
      <c r="AV87" s="208"/>
      <c r="AW87" s="208"/>
      <c r="AX87" s="208"/>
      <c r="AY87" s="208"/>
      <c r="AZ87" s="208"/>
      <c r="BA87" s="218" t="str">
        <f aca="false">C87</f>
        <v>uskladňovací šachtice</v>
      </c>
      <c r="BB87" s="208"/>
      <c r="BC87" s="208"/>
      <c r="BD87" s="208"/>
      <c r="BE87" s="208"/>
      <c r="BF87" s="208"/>
      <c r="BG87" s="208"/>
      <c r="BH87" s="208"/>
    </row>
    <row r="88" customFormat="false" ht="12.75" hidden="false" customHeight="true" outlineLevel="1" collapsed="false">
      <c r="A88" s="204"/>
      <c r="B88" s="219" t="s">
        <v>584</v>
      </c>
      <c r="C88" s="219"/>
      <c r="D88" s="219"/>
      <c r="E88" s="219"/>
      <c r="F88" s="219"/>
      <c r="G88" s="219"/>
      <c r="H88" s="206"/>
      <c r="I88" s="207"/>
      <c r="J88" s="208"/>
      <c r="K88" s="208"/>
      <c r="L88" s="208"/>
      <c r="M88" s="208"/>
      <c r="N88" s="208"/>
      <c r="O88" s="208"/>
      <c r="P88" s="208"/>
      <c r="Q88" s="208"/>
      <c r="R88" s="208"/>
      <c r="S88" s="208"/>
      <c r="T88" s="208"/>
      <c r="U88" s="208"/>
      <c r="V88" s="208"/>
      <c r="W88" s="208"/>
      <c r="X88" s="208"/>
      <c r="Y88" s="208"/>
      <c r="Z88" s="208"/>
      <c r="AA88" s="208"/>
      <c r="AB88" s="208"/>
      <c r="AC88" s="208" t="n">
        <v>0</v>
      </c>
      <c r="AD88" s="208"/>
      <c r="AE88" s="208"/>
      <c r="AF88" s="208"/>
      <c r="AG88" s="208"/>
      <c r="AH88" s="208"/>
      <c r="AI88" s="208"/>
      <c r="AJ88" s="208"/>
      <c r="AK88" s="208"/>
      <c r="AL88" s="208"/>
      <c r="AM88" s="208"/>
      <c r="AN88" s="208"/>
      <c r="AO88" s="208"/>
      <c r="AP88" s="208"/>
      <c r="AQ88" s="208"/>
      <c r="AR88" s="208"/>
      <c r="AS88" s="208"/>
      <c r="AT88" s="208"/>
      <c r="AU88" s="208"/>
      <c r="AV88" s="208"/>
      <c r="AW88" s="208"/>
      <c r="AX88" s="208"/>
      <c r="AY88" s="208"/>
      <c r="AZ88" s="208"/>
      <c r="BA88" s="208"/>
      <c r="BB88" s="208"/>
      <c r="BC88" s="208"/>
      <c r="BD88" s="208"/>
      <c r="BE88" s="208"/>
      <c r="BF88" s="208"/>
      <c r="BG88" s="208"/>
      <c r="BH88" s="208"/>
    </row>
    <row r="89" customFormat="false" ht="12.75" hidden="false" customHeight="false" outlineLevel="1" collapsed="false">
      <c r="A89" s="209" t="n">
        <v>25</v>
      </c>
      <c r="B89" s="210" t="s">
        <v>585</v>
      </c>
      <c r="C89" s="211" t="s">
        <v>586</v>
      </c>
      <c r="D89" s="212" t="s">
        <v>337</v>
      </c>
      <c r="E89" s="213" t="n">
        <v>12</v>
      </c>
      <c r="F89" s="214"/>
      <c r="G89" s="215" t="n">
        <f aca="false">ROUND(E89*F89,2)</f>
        <v>0</v>
      </c>
      <c r="H89" s="206" t="s">
        <v>323</v>
      </c>
      <c r="I89" s="207" t="s">
        <v>154</v>
      </c>
      <c r="J89" s="208"/>
      <c r="K89" s="208"/>
      <c r="L89" s="208"/>
      <c r="M89" s="208"/>
      <c r="N89" s="208"/>
      <c r="O89" s="208"/>
      <c r="P89" s="208"/>
      <c r="Q89" s="208"/>
      <c r="R89" s="208"/>
      <c r="S89" s="208"/>
      <c r="T89" s="208"/>
      <c r="U89" s="208"/>
      <c r="V89" s="208"/>
      <c r="W89" s="208"/>
      <c r="X89" s="208"/>
      <c r="Y89" s="208"/>
      <c r="Z89" s="208"/>
      <c r="AA89" s="208"/>
      <c r="AB89" s="208"/>
      <c r="AC89" s="208"/>
      <c r="AD89" s="208"/>
      <c r="AE89" s="208" t="s">
        <v>155</v>
      </c>
      <c r="AF89" s="208"/>
      <c r="AG89" s="208"/>
      <c r="AH89" s="208"/>
      <c r="AI89" s="208"/>
      <c r="AJ89" s="208"/>
      <c r="AK89" s="208"/>
      <c r="AL89" s="208"/>
      <c r="AM89" s="208" t="n">
        <v>21</v>
      </c>
      <c r="AN89" s="208"/>
      <c r="AO89" s="208"/>
      <c r="AP89" s="208"/>
      <c r="AQ89" s="208"/>
      <c r="AR89" s="208"/>
      <c r="AS89" s="208"/>
      <c r="AT89" s="208"/>
      <c r="AU89" s="208"/>
      <c r="AV89" s="208"/>
      <c r="AW89" s="208"/>
      <c r="AX89" s="208"/>
      <c r="AY89" s="208"/>
      <c r="AZ89" s="208"/>
      <c r="BA89" s="208"/>
      <c r="BB89" s="208"/>
      <c r="BC89" s="208"/>
      <c r="BD89" s="208"/>
      <c r="BE89" s="208"/>
      <c r="BF89" s="208"/>
      <c r="BG89" s="208"/>
      <c r="BH89" s="208"/>
    </row>
    <row r="90" customFormat="false" ht="12.75" hidden="false" customHeight="true" outlineLevel="1" collapsed="false">
      <c r="A90" s="204"/>
      <c r="B90" s="219" t="s">
        <v>587</v>
      </c>
      <c r="C90" s="219"/>
      <c r="D90" s="219"/>
      <c r="E90" s="219"/>
      <c r="F90" s="219"/>
      <c r="G90" s="219"/>
      <c r="H90" s="206"/>
      <c r="I90" s="207"/>
      <c r="J90" s="208"/>
      <c r="K90" s="208"/>
      <c r="L90" s="208"/>
      <c r="M90" s="208"/>
      <c r="N90" s="208"/>
      <c r="O90" s="208"/>
      <c r="P90" s="208"/>
      <c r="Q90" s="208"/>
      <c r="R90" s="208"/>
      <c r="S90" s="208"/>
      <c r="T90" s="208"/>
      <c r="U90" s="208"/>
      <c r="V90" s="208"/>
      <c r="W90" s="208"/>
      <c r="X90" s="208"/>
      <c r="Y90" s="208"/>
      <c r="Z90" s="208"/>
      <c r="AA90" s="208"/>
      <c r="AB90" s="208"/>
      <c r="AC90" s="208" t="n">
        <v>0</v>
      </c>
      <c r="AD90" s="208"/>
      <c r="AE90" s="208"/>
      <c r="AF90" s="208"/>
      <c r="AG90" s="208"/>
      <c r="AH90" s="208"/>
      <c r="AI90" s="208"/>
      <c r="AJ90" s="208"/>
      <c r="AK90" s="208"/>
      <c r="AL90" s="208"/>
      <c r="AM90" s="208"/>
      <c r="AN90" s="208"/>
      <c r="AO90" s="208"/>
      <c r="AP90" s="208"/>
      <c r="AQ90" s="208"/>
      <c r="AR90" s="208"/>
      <c r="AS90" s="208"/>
      <c r="AT90" s="208"/>
      <c r="AU90" s="208"/>
      <c r="AV90" s="208"/>
      <c r="AW90" s="208"/>
      <c r="AX90" s="208"/>
      <c r="AY90" s="208"/>
      <c r="AZ90" s="208"/>
      <c r="BA90" s="208"/>
      <c r="BB90" s="208"/>
      <c r="BC90" s="208"/>
      <c r="BD90" s="208"/>
      <c r="BE90" s="208"/>
      <c r="BF90" s="208"/>
      <c r="BG90" s="208"/>
      <c r="BH90" s="208"/>
    </row>
    <row r="91" customFormat="false" ht="12.75" hidden="false" customHeight="true" outlineLevel="1" collapsed="false">
      <c r="A91" s="204"/>
      <c r="B91" s="219" t="s">
        <v>588</v>
      </c>
      <c r="C91" s="219"/>
      <c r="D91" s="219"/>
      <c r="E91" s="219"/>
      <c r="F91" s="219"/>
      <c r="G91" s="219"/>
      <c r="H91" s="206"/>
      <c r="I91" s="207"/>
      <c r="J91" s="208"/>
      <c r="K91" s="208"/>
      <c r="L91" s="208"/>
      <c r="M91" s="208"/>
      <c r="N91" s="208"/>
      <c r="O91" s="208"/>
      <c r="P91" s="208"/>
      <c r="Q91" s="208"/>
      <c r="R91" s="208"/>
      <c r="S91" s="208"/>
      <c r="T91" s="208"/>
      <c r="U91" s="208"/>
      <c r="V91" s="208"/>
      <c r="W91" s="208"/>
      <c r="X91" s="208"/>
      <c r="Y91" s="208"/>
      <c r="Z91" s="208"/>
      <c r="AA91" s="208"/>
      <c r="AB91" s="208"/>
      <c r="AC91" s="208" t="n">
        <v>1</v>
      </c>
      <c r="AD91" s="208"/>
      <c r="AE91" s="208"/>
      <c r="AF91" s="208"/>
      <c r="AG91" s="208"/>
      <c r="AH91" s="208"/>
      <c r="AI91" s="208"/>
      <c r="AJ91" s="208"/>
      <c r="AK91" s="208"/>
      <c r="AL91" s="208"/>
      <c r="AM91" s="208"/>
      <c r="AN91" s="208"/>
      <c r="AO91" s="208"/>
      <c r="AP91" s="208"/>
      <c r="AQ91" s="208"/>
      <c r="AR91" s="208"/>
      <c r="AS91" s="208"/>
      <c r="AT91" s="208"/>
      <c r="AU91" s="208"/>
      <c r="AV91" s="208"/>
      <c r="AW91" s="208"/>
      <c r="AX91" s="208"/>
      <c r="AY91" s="208"/>
      <c r="AZ91" s="208"/>
      <c r="BA91" s="208"/>
      <c r="BB91" s="208"/>
      <c r="BC91" s="208"/>
      <c r="BD91" s="208"/>
      <c r="BE91" s="208"/>
      <c r="BF91" s="208"/>
      <c r="BG91" s="208"/>
      <c r="BH91" s="208"/>
    </row>
    <row r="92" customFormat="false" ht="12.75" hidden="false" customHeight="false" outlineLevel="1" collapsed="false">
      <c r="A92" s="209" t="n">
        <v>26</v>
      </c>
      <c r="B92" s="210" t="s">
        <v>589</v>
      </c>
      <c r="C92" s="211" t="s">
        <v>590</v>
      </c>
      <c r="D92" s="212" t="s">
        <v>337</v>
      </c>
      <c r="E92" s="213" t="n">
        <v>1</v>
      </c>
      <c r="F92" s="214"/>
      <c r="G92" s="215" t="n">
        <f aca="false">ROUND(E92*F92,2)</f>
        <v>0</v>
      </c>
      <c r="H92" s="206" t="s">
        <v>591</v>
      </c>
      <c r="I92" s="207" t="s">
        <v>154</v>
      </c>
      <c r="J92" s="208"/>
      <c r="K92" s="208"/>
      <c r="L92" s="208"/>
      <c r="M92" s="208"/>
      <c r="N92" s="208"/>
      <c r="O92" s="208"/>
      <c r="P92" s="208"/>
      <c r="Q92" s="208"/>
      <c r="R92" s="208"/>
      <c r="S92" s="208"/>
      <c r="T92" s="208"/>
      <c r="U92" s="208"/>
      <c r="V92" s="208"/>
      <c r="W92" s="208"/>
      <c r="X92" s="208"/>
      <c r="Y92" s="208"/>
      <c r="Z92" s="208"/>
      <c r="AA92" s="208"/>
      <c r="AB92" s="208"/>
      <c r="AC92" s="208"/>
      <c r="AD92" s="208"/>
      <c r="AE92" s="208" t="s">
        <v>155</v>
      </c>
      <c r="AF92" s="208"/>
      <c r="AG92" s="208"/>
      <c r="AH92" s="208"/>
      <c r="AI92" s="208"/>
      <c r="AJ92" s="208"/>
      <c r="AK92" s="208"/>
      <c r="AL92" s="208"/>
      <c r="AM92" s="208" t="n">
        <v>21</v>
      </c>
      <c r="AN92" s="208"/>
      <c r="AO92" s="208"/>
      <c r="AP92" s="208"/>
      <c r="AQ92" s="208"/>
      <c r="AR92" s="208"/>
      <c r="AS92" s="208"/>
      <c r="AT92" s="208"/>
      <c r="AU92" s="208"/>
      <c r="AV92" s="208"/>
      <c r="AW92" s="208"/>
      <c r="AX92" s="208"/>
      <c r="AY92" s="208"/>
      <c r="AZ92" s="208"/>
      <c r="BA92" s="208"/>
      <c r="BB92" s="208"/>
      <c r="BC92" s="208"/>
      <c r="BD92" s="208"/>
      <c r="BE92" s="208"/>
      <c r="BF92" s="208"/>
      <c r="BG92" s="208"/>
      <c r="BH92" s="208"/>
    </row>
    <row r="93" customFormat="false" ht="12.75" hidden="false" customHeight="true" outlineLevel="1" collapsed="false">
      <c r="A93" s="204"/>
      <c r="B93" s="219" t="s">
        <v>587</v>
      </c>
      <c r="C93" s="219"/>
      <c r="D93" s="219"/>
      <c r="E93" s="219"/>
      <c r="F93" s="219"/>
      <c r="G93" s="219"/>
      <c r="H93" s="206"/>
      <c r="I93" s="207"/>
      <c r="J93" s="208"/>
      <c r="K93" s="208"/>
      <c r="L93" s="208"/>
      <c r="M93" s="208"/>
      <c r="N93" s="208"/>
      <c r="O93" s="208"/>
      <c r="P93" s="208"/>
      <c r="Q93" s="208"/>
      <c r="R93" s="208"/>
      <c r="S93" s="208"/>
      <c r="T93" s="208"/>
      <c r="U93" s="208"/>
      <c r="V93" s="208"/>
      <c r="W93" s="208"/>
      <c r="X93" s="208"/>
      <c r="Y93" s="208"/>
      <c r="Z93" s="208"/>
      <c r="AA93" s="208"/>
      <c r="AB93" s="208"/>
      <c r="AC93" s="208" t="n">
        <v>0</v>
      </c>
      <c r="AD93" s="208"/>
      <c r="AE93" s="208"/>
      <c r="AF93" s="208"/>
      <c r="AG93" s="208"/>
      <c r="AH93" s="208"/>
      <c r="AI93" s="208"/>
      <c r="AJ93" s="208"/>
      <c r="AK93" s="208"/>
      <c r="AL93" s="208"/>
      <c r="AM93" s="208"/>
      <c r="AN93" s="208"/>
      <c r="AO93" s="208"/>
      <c r="AP93" s="208"/>
      <c r="AQ93" s="208"/>
      <c r="AR93" s="208"/>
      <c r="AS93" s="208"/>
      <c r="AT93" s="208"/>
      <c r="AU93" s="208"/>
      <c r="AV93" s="208"/>
      <c r="AW93" s="208"/>
      <c r="AX93" s="208"/>
      <c r="AY93" s="208"/>
      <c r="AZ93" s="208"/>
      <c r="BA93" s="208"/>
      <c r="BB93" s="208"/>
      <c r="BC93" s="208"/>
      <c r="BD93" s="208"/>
      <c r="BE93" s="208"/>
      <c r="BF93" s="208"/>
      <c r="BG93" s="208"/>
      <c r="BH93" s="208"/>
    </row>
    <row r="94" customFormat="false" ht="12.75" hidden="false" customHeight="true" outlineLevel="1" collapsed="false">
      <c r="A94" s="204"/>
      <c r="B94" s="219" t="s">
        <v>592</v>
      </c>
      <c r="C94" s="219"/>
      <c r="D94" s="219"/>
      <c r="E94" s="219"/>
      <c r="F94" s="219"/>
      <c r="G94" s="219"/>
      <c r="H94" s="206"/>
      <c r="I94" s="207"/>
      <c r="J94" s="208"/>
      <c r="K94" s="208"/>
      <c r="L94" s="208"/>
      <c r="M94" s="208"/>
      <c r="N94" s="208"/>
      <c r="O94" s="208"/>
      <c r="P94" s="208"/>
      <c r="Q94" s="208"/>
      <c r="R94" s="208"/>
      <c r="S94" s="208"/>
      <c r="T94" s="208"/>
      <c r="U94" s="208"/>
      <c r="V94" s="208"/>
      <c r="W94" s="208"/>
      <c r="X94" s="208"/>
      <c r="Y94" s="208"/>
      <c r="Z94" s="208"/>
      <c r="AA94" s="208"/>
      <c r="AB94" s="208"/>
      <c r="AC94" s="208" t="n">
        <v>1</v>
      </c>
      <c r="AD94" s="208"/>
      <c r="AE94" s="208"/>
      <c r="AF94" s="208"/>
      <c r="AG94" s="208"/>
      <c r="AH94" s="208"/>
      <c r="AI94" s="208"/>
      <c r="AJ94" s="208"/>
      <c r="AK94" s="208"/>
      <c r="AL94" s="208"/>
      <c r="AM94" s="208"/>
      <c r="AN94" s="208"/>
      <c r="AO94" s="208"/>
      <c r="AP94" s="208"/>
      <c r="AQ94" s="208"/>
      <c r="AR94" s="208"/>
      <c r="AS94" s="208"/>
      <c r="AT94" s="208"/>
      <c r="AU94" s="208"/>
      <c r="AV94" s="208"/>
      <c r="AW94" s="208"/>
      <c r="AX94" s="208"/>
      <c r="AY94" s="208"/>
      <c r="AZ94" s="208"/>
      <c r="BA94" s="208"/>
      <c r="BB94" s="208"/>
      <c r="BC94" s="208"/>
      <c r="BD94" s="208"/>
      <c r="BE94" s="208"/>
      <c r="BF94" s="208"/>
      <c r="BG94" s="208"/>
      <c r="BH94" s="208"/>
    </row>
    <row r="95" customFormat="false" ht="12.75" hidden="false" customHeight="false" outlineLevel="1" collapsed="false">
      <c r="A95" s="209" t="n">
        <v>27</v>
      </c>
      <c r="B95" s="210" t="s">
        <v>593</v>
      </c>
      <c r="C95" s="211" t="s">
        <v>594</v>
      </c>
      <c r="D95" s="212" t="s">
        <v>337</v>
      </c>
      <c r="E95" s="213" t="n">
        <v>1</v>
      </c>
      <c r="F95" s="214"/>
      <c r="G95" s="215" t="n">
        <f aca="false">ROUND(E95*F95,2)</f>
        <v>0</v>
      </c>
      <c r="H95" s="206" t="s">
        <v>591</v>
      </c>
      <c r="I95" s="207" t="s">
        <v>154</v>
      </c>
      <c r="J95" s="208"/>
      <c r="K95" s="208"/>
      <c r="L95" s="208"/>
      <c r="M95" s="208"/>
      <c r="N95" s="208"/>
      <c r="O95" s="208"/>
      <c r="P95" s="208"/>
      <c r="Q95" s="208"/>
      <c r="R95" s="208"/>
      <c r="S95" s="208"/>
      <c r="T95" s="208"/>
      <c r="U95" s="208"/>
      <c r="V95" s="208"/>
      <c r="W95" s="208"/>
      <c r="X95" s="208"/>
      <c r="Y95" s="208"/>
      <c r="Z95" s="208"/>
      <c r="AA95" s="208"/>
      <c r="AB95" s="208"/>
      <c r="AC95" s="208"/>
      <c r="AD95" s="208"/>
      <c r="AE95" s="208" t="s">
        <v>155</v>
      </c>
      <c r="AF95" s="208"/>
      <c r="AG95" s="208"/>
      <c r="AH95" s="208"/>
      <c r="AI95" s="208"/>
      <c r="AJ95" s="208"/>
      <c r="AK95" s="208"/>
      <c r="AL95" s="208"/>
      <c r="AM95" s="208" t="n">
        <v>21</v>
      </c>
      <c r="AN95" s="208"/>
      <c r="AO95" s="208"/>
      <c r="AP95" s="208"/>
      <c r="AQ95" s="208"/>
      <c r="AR95" s="208"/>
      <c r="AS95" s="208"/>
      <c r="AT95" s="208"/>
      <c r="AU95" s="208"/>
      <c r="AV95" s="208"/>
      <c r="AW95" s="208"/>
      <c r="AX95" s="208"/>
      <c r="AY95" s="208"/>
      <c r="AZ95" s="208"/>
      <c r="BA95" s="208"/>
      <c r="BB95" s="208"/>
      <c r="BC95" s="208"/>
      <c r="BD95" s="208"/>
      <c r="BE95" s="208"/>
      <c r="BF95" s="208"/>
      <c r="BG95" s="208"/>
      <c r="BH95" s="208"/>
    </row>
    <row r="96" customFormat="false" ht="12.75" hidden="false" customHeight="false" outlineLevel="1" collapsed="false">
      <c r="A96" s="209" t="n">
        <v>28</v>
      </c>
      <c r="B96" s="210" t="s">
        <v>595</v>
      </c>
      <c r="C96" s="211" t="s">
        <v>596</v>
      </c>
      <c r="D96" s="212" t="s">
        <v>381</v>
      </c>
      <c r="E96" s="213" t="n">
        <v>1</v>
      </c>
      <c r="F96" s="214"/>
      <c r="G96" s="215" t="n">
        <f aca="false">ROUND(E96*F96,2)</f>
        <v>0</v>
      </c>
      <c r="H96" s="206"/>
      <c r="I96" s="207" t="s">
        <v>313</v>
      </c>
      <c r="J96" s="208"/>
      <c r="K96" s="208"/>
      <c r="L96" s="208"/>
      <c r="M96" s="208"/>
      <c r="N96" s="208"/>
      <c r="O96" s="208"/>
      <c r="P96" s="208"/>
      <c r="Q96" s="208"/>
      <c r="R96" s="208"/>
      <c r="S96" s="208"/>
      <c r="T96" s="208"/>
      <c r="U96" s="208"/>
      <c r="V96" s="208"/>
      <c r="W96" s="208"/>
      <c r="X96" s="208"/>
      <c r="Y96" s="208"/>
      <c r="Z96" s="208"/>
      <c r="AA96" s="208"/>
      <c r="AB96" s="208"/>
      <c r="AC96" s="208"/>
      <c r="AD96" s="208"/>
      <c r="AE96" s="208" t="s">
        <v>314</v>
      </c>
      <c r="AF96" s="208" t="n">
        <v>1</v>
      </c>
      <c r="AG96" s="208"/>
      <c r="AH96" s="208"/>
      <c r="AI96" s="208"/>
      <c r="AJ96" s="208"/>
      <c r="AK96" s="208"/>
      <c r="AL96" s="208"/>
      <c r="AM96" s="208" t="n">
        <v>21</v>
      </c>
      <c r="AN96" s="208"/>
      <c r="AO96" s="208"/>
      <c r="AP96" s="208"/>
      <c r="AQ96" s="208"/>
      <c r="AR96" s="208"/>
      <c r="AS96" s="208"/>
      <c r="AT96" s="208"/>
      <c r="AU96" s="208"/>
      <c r="AV96" s="208"/>
      <c r="AW96" s="208"/>
      <c r="AX96" s="208"/>
      <c r="AY96" s="208"/>
      <c r="AZ96" s="208"/>
      <c r="BA96" s="208"/>
      <c r="BB96" s="208"/>
      <c r="BC96" s="208"/>
      <c r="BD96" s="208"/>
      <c r="BE96" s="208"/>
      <c r="BF96" s="208"/>
      <c r="BG96" s="208"/>
      <c r="BH96" s="208"/>
    </row>
    <row r="97" customFormat="false" ht="12.75" hidden="false" customHeight="false" outlineLevel="1" collapsed="false">
      <c r="A97" s="209" t="n">
        <v>29</v>
      </c>
      <c r="B97" s="210" t="s">
        <v>597</v>
      </c>
      <c r="C97" s="211" t="s">
        <v>598</v>
      </c>
      <c r="D97" s="212" t="s">
        <v>381</v>
      </c>
      <c r="E97" s="213" t="n">
        <v>1</v>
      </c>
      <c r="F97" s="214"/>
      <c r="G97" s="215" t="n">
        <f aca="false">ROUND(E97*F97,2)</f>
        <v>0</v>
      </c>
      <c r="H97" s="206"/>
      <c r="I97" s="207" t="s">
        <v>313</v>
      </c>
      <c r="J97" s="208"/>
      <c r="K97" s="208"/>
      <c r="L97" s="208"/>
      <c r="M97" s="208"/>
      <c r="N97" s="208"/>
      <c r="O97" s="208"/>
      <c r="P97" s="208"/>
      <c r="Q97" s="208"/>
      <c r="R97" s="208"/>
      <c r="S97" s="208"/>
      <c r="T97" s="208"/>
      <c r="U97" s="208"/>
      <c r="V97" s="208"/>
      <c r="W97" s="208"/>
      <c r="X97" s="208"/>
      <c r="Y97" s="208"/>
      <c r="Z97" s="208"/>
      <c r="AA97" s="208"/>
      <c r="AB97" s="208"/>
      <c r="AC97" s="208"/>
      <c r="AD97" s="208"/>
      <c r="AE97" s="208" t="s">
        <v>314</v>
      </c>
      <c r="AF97" s="208" t="n">
        <v>1</v>
      </c>
      <c r="AG97" s="208"/>
      <c r="AH97" s="208"/>
      <c r="AI97" s="208"/>
      <c r="AJ97" s="208"/>
      <c r="AK97" s="208"/>
      <c r="AL97" s="208"/>
      <c r="AM97" s="208" t="n">
        <v>21</v>
      </c>
      <c r="AN97" s="208"/>
      <c r="AO97" s="208"/>
      <c r="AP97" s="208"/>
      <c r="AQ97" s="208"/>
      <c r="AR97" s="208"/>
      <c r="AS97" s="208"/>
      <c r="AT97" s="208"/>
      <c r="AU97" s="208"/>
      <c r="AV97" s="208"/>
      <c r="AW97" s="208"/>
      <c r="AX97" s="208"/>
      <c r="AY97" s="208"/>
      <c r="AZ97" s="208"/>
      <c r="BA97" s="208"/>
      <c r="BB97" s="208"/>
      <c r="BC97" s="208"/>
      <c r="BD97" s="208"/>
      <c r="BE97" s="208"/>
      <c r="BF97" s="208"/>
      <c r="BG97" s="208"/>
      <c r="BH97" s="208"/>
    </row>
    <row r="98" customFormat="false" ht="12.75" hidden="false" customHeight="false" outlineLevel="1" collapsed="false">
      <c r="A98" s="209" t="n">
        <v>30</v>
      </c>
      <c r="B98" s="210" t="s">
        <v>599</v>
      </c>
      <c r="C98" s="211" t="s">
        <v>600</v>
      </c>
      <c r="D98" s="212" t="s">
        <v>337</v>
      </c>
      <c r="E98" s="213" t="n">
        <v>4</v>
      </c>
      <c r="F98" s="214"/>
      <c r="G98" s="215" t="n">
        <f aca="false">ROUND(E98*F98,2)</f>
        <v>0</v>
      </c>
      <c r="H98" s="206" t="s">
        <v>331</v>
      </c>
      <c r="I98" s="207" t="s">
        <v>486</v>
      </c>
      <c r="J98" s="208"/>
      <c r="K98" s="208"/>
      <c r="L98" s="208"/>
      <c r="M98" s="208"/>
      <c r="N98" s="208"/>
      <c r="O98" s="208"/>
      <c r="P98" s="208"/>
      <c r="Q98" s="208"/>
      <c r="R98" s="208"/>
      <c r="S98" s="208"/>
      <c r="T98" s="208"/>
      <c r="U98" s="208"/>
      <c r="V98" s="208"/>
      <c r="W98" s="208"/>
      <c r="X98" s="208"/>
      <c r="Y98" s="208"/>
      <c r="Z98" s="208"/>
      <c r="AA98" s="208"/>
      <c r="AB98" s="208"/>
      <c r="AC98" s="208"/>
      <c r="AD98" s="208"/>
      <c r="AE98" s="208" t="s">
        <v>155</v>
      </c>
      <c r="AF98" s="208"/>
      <c r="AG98" s="208"/>
      <c r="AH98" s="208"/>
      <c r="AI98" s="208"/>
      <c r="AJ98" s="208"/>
      <c r="AK98" s="208"/>
      <c r="AL98" s="208"/>
      <c r="AM98" s="208" t="n">
        <v>21</v>
      </c>
      <c r="AN98" s="208"/>
      <c r="AO98" s="208"/>
      <c r="AP98" s="208"/>
      <c r="AQ98" s="208"/>
      <c r="AR98" s="208"/>
      <c r="AS98" s="208"/>
      <c r="AT98" s="208"/>
      <c r="AU98" s="208"/>
      <c r="AV98" s="208"/>
      <c r="AW98" s="208"/>
      <c r="AX98" s="208"/>
      <c r="AY98" s="208"/>
      <c r="AZ98" s="208"/>
      <c r="BA98" s="208"/>
      <c r="BB98" s="208"/>
      <c r="BC98" s="208"/>
      <c r="BD98" s="208"/>
      <c r="BE98" s="208"/>
      <c r="BF98" s="208"/>
      <c r="BG98" s="208"/>
      <c r="BH98" s="208"/>
    </row>
    <row r="99" customFormat="false" ht="12.75" hidden="false" customHeight="false" outlineLevel="1" collapsed="false">
      <c r="A99" s="209" t="n">
        <v>31</v>
      </c>
      <c r="B99" s="210" t="s">
        <v>601</v>
      </c>
      <c r="C99" s="211" t="s">
        <v>602</v>
      </c>
      <c r="D99" s="212" t="s">
        <v>337</v>
      </c>
      <c r="E99" s="213" t="n">
        <v>1</v>
      </c>
      <c r="F99" s="214"/>
      <c r="G99" s="215" t="n">
        <f aca="false">ROUND(E99*F99,2)</f>
        <v>0</v>
      </c>
      <c r="H99" s="206" t="s">
        <v>331</v>
      </c>
      <c r="I99" s="207" t="s">
        <v>486</v>
      </c>
      <c r="J99" s="208"/>
      <c r="K99" s="208"/>
      <c r="L99" s="208"/>
      <c r="M99" s="208"/>
      <c r="N99" s="208"/>
      <c r="O99" s="208"/>
      <c r="P99" s="208"/>
      <c r="Q99" s="208"/>
      <c r="R99" s="208"/>
      <c r="S99" s="208"/>
      <c r="T99" s="208"/>
      <c r="U99" s="208"/>
      <c r="V99" s="208"/>
      <c r="W99" s="208"/>
      <c r="X99" s="208"/>
      <c r="Y99" s="208"/>
      <c r="Z99" s="208"/>
      <c r="AA99" s="208"/>
      <c r="AB99" s="208"/>
      <c r="AC99" s="208"/>
      <c r="AD99" s="208"/>
      <c r="AE99" s="208" t="s">
        <v>155</v>
      </c>
      <c r="AF99" s="208"/>
      <c r="AG99" s="208"/>
      <c r="AH99" s="208"/>
      <c r="AI99" s="208"/>
      <c r="AJ99" s="208"/>
      <c r="AK99" s="208"/>
      <c r="AL99" s="208"/>
      <c r="AM99" s="208" t="n">
        <v>21</v>
      </c>
      <c r="AN99" s="208"/>
      <c r="AO99" s="208"/>
      <c r="AP99" s="208"/>
      <c r="AQ99" s="208"/>
      <c r="AR99" s="208"/>
      <c r="AS99" s="208"/>
      <c r="AT99" s="208"/>
      <c r="AU99" s="208"/>
      <c r="AV99" s="208"/>
      <c r="AW99" s="208"/>
      <c r="AX99" s="208"/>
      <c r="AY99" s="208"/>
      <c r="AZ99" s="208"/>
      <c r="BA99" s="208"/>
      <c r="BB99" s="208"/>
      <c r="BC99" s="208"/>
      <c r="BD99" s="208"/>
      <c r="BE99" s="208"/>
      <c r="BF99" s="208"/>
      <c r="BG99" s="208"/>
      <c r="BH99" s="208"/>
    </row>
    <row r="100" customFormat="false" ht="22.5" hidden="false" customHeight="false" outlineLevel="1" collapsed="false">
      <c r="A100" s="209" t="n">
        <v>32</v>
      </c>
      <c r="B100" s="210" t="s">
        <v>603</v>
      </c>
      <c r="C100" s="211" t="s">
        <v>604</v>
      </c>
      <c r="D100" s="212" t="s">
        <v>337</v>
      </c>
      <c r="E100" s="213" t="n">
        <v>1</v>
      </c>
      <c r="F100" s="214"/>
      <c r="G100" s="215" t="n">
        <f aca="false">ROUND(E100*F100,2)</f>
        <v>0</v>
      </c>
      <c r="H100" s="206" t="s">
        <v>331</v>
      </c>
      <c r="I100" s="207" t="s">
        <v>486</v>
      </c>
      <c r="J100" s="208"/>
      <c r="K100" s="208"/>
      <c r="L100" s="208"/>
      <c r="M100" s="208"/>
      <c r="N100" s="208"/>
      <c r="O100" s="208"/>
      <c r="P100" s="208"/>
      <c r="Q100" s="208"/>
      <c r="R100" s="208"/>
      <c r="S100" s="208"/>
      <c r="T100" s="208"/>
      <c r="U100" s="208"/>
      <c r="V100" s="208"/>
      <c r="W100" s="208"/>
      <c r="X100" s="208"/>
      <c r="Y100" s="208"/>
      <c r="Z100" s="208"/>
      <c r="AA100" s="208"/>
      <c r="AB100" s="208"/>
      <c r="AC100" s="208"/>
      <c r="AD100" s="208"/>
      <c r="AE100" s="208" t="s">
        <v>155</v>
      </c>
      <c r="AF100" s="208"/>
      <c r="AG100" s="208"/>
      <c r="AH100" s="208"/>
      <c r="AI100" s="208"/>
      <c r="AJ100" s="208"/>
      <c r="AK100" s="208"/>
      <c r="AL100" s="208"/>
      <c r="AM100" s="208" t="n">
        <v>21</v>
      </c>
      <c r="AN100" s="208"/>
      <c r="AO100" s="208"/>
      <c r="AP100" s="208"/>
      <c r="AQ100" s="208"/>
      <c r="AR100" s="208"/>
      <c r="AS100" s="208"/>
      <c r="AT100" s="208"/>
      <c r="AU100" s="208"/>
      <c r="AV100" s="208"/>
      <c r="AW100" s="208"/>
      <c r="AX100" s="208"/>
      <c r="AY100" s="208"/>
      <c r="AZ100" s="208"/>
      <c r="BA100" s="208"/>
      <c r="BB100" s="208"/>
      <c r="BC100" s="208"/>
      <c r="BD100" s="208"/>
      <c r="BE100" s="208"/>
      <c r="BF100" s="208"/>
      <c r="BG100" s="208"/>
      <c r="BH100" s="208"/>
    </row>
    <row r="101" customFormat="false" ht="12.75" hidden="false" customHeight="false" outlineLevel="1" collapsed="false">
      <c r="A101" s="209" t="n">
        <v>33</v>
      </c>
      <c r="B101" s="210" t="s">
        <v>355</v>
      </c>
      <c r="C101" s="211" t="s">
        <v>356</v>
      </c>
      <c r="D101" s="212" t="s">
        <v>337</v>
      </c>
      <c r="E101" s="213" t="n">
        <v>1</v>
      </c>
      <c r="F101" s="214"/>
      <c r="G101" s="215" t="n">
        <f aca="false">ROUND(E101*F101,2)</f>
        <v>0</v>
      </c>
      <c r="H101" s="206" t="s">
        <v>331</v>
      </c>
      <c r="I101" s="207" t="s">
        <v>486</v>
      </c>
      <c r="J101" s="208"/>
      <c r="K101" s="208"/>
      <c r="L101" s="208"/>
      <c r="M101" s="208"/>
      <c r="N101" s="208"/>
      <c r="O101" s="208"/>
      <c r="P101" s="208"/>
      <c r="Q101" s="208"/>
      <c r="R101" s="208"/>
      <c r="S101" s="208"/>
      <c r="T101" s="208"/>
      <c r="U101" s="208"/>
      <c r="V101" s="208"/>
      <c r="W101" s="208"/>
      <c r="X101" s="208"/>
      <c r="Y101" s="208"/>
      <c r="Z101" s="208"/>
      <c r="AA101" s="208"/>
      <c r="AB101" s="208"/>
      <c r="AC101" s="208"/>
      <c r="AD101" s="208"/>
      <c r="AE101" s="208" t="s">
        <v>155</v>
      </c>
      <c r="AF101" s="208"/>
      <c r="AG101" s="208"/>
      <c r="AH101" s="208"/>
      <c r="AI101" s="208"/>
      <c r="AJ101" s="208"/>
      <c r="AK101" s="208"/>
      <c r="AL101" s="208"/>
      <c r="AM101" s="208" t="n">
        <v>21</v>
      </c>
      <c r="AN101" s="208"/>
      <c r="AO101" s="208"/>
      <c r="AP101" s="208"/>
      <c r="AQ101" s="208"/>
      <c r="AR101" s="208"/>
      <c r="AS101" s="208"/>
      <c r="AT101" s="208"/>
      <c r="AU101" s="208"/>
      <c r="AV101" s="208"/>
      <c r="AW101" s="208"/>
      <c r="AX101" s="208"/>
      <c r="AY101" s="208"/>
      <c r="AZ101" s="208"/>
      <c r="BA101" s="208"/>
      <c r="BB101" s="208"/>
      <c r="BC101" s="208"/>
      <c r="BD101" s="208"/>
      <c r="BE101" s="208"/>
      <c r="BF101" s="208"/>
      <c r="BG101" s="208"/>
      <c r="BH101" s="208"/>
    </row>
    <row r="102" customFormat="false" ht="12.75" hidden="false" customHeight="true" outlineLevel="1" collapsed="false">
      <c r="A102" s="204"/>
      <c r="B102" s="216"/>
      <c r="C102" s="217" t="s">
        <v>581</v>
      </c>
      <c r="D102" s="217"/>
      <c r="E102" s="217"/>
      <c r="F102" s="217"/>
      <c r="G102" s="217"/>
      <c r="H102" s="206"/>
      <c r="I102" s="207"/>
      <c r="J102" s="208"/>
      <c r="K102" s="208"/>
      <c r="L102" s="208"/>
      <c r="M102" s="208"/>
      <c r="N102" s="208"/>
      <c r="O102" s="208"/>
      <c r="P102" s="208"/>
      <c r="Q102" s="208"/>
      <c r="R102" s="208"/>
      <c r="S102" s="208"/>
      <c r="T102" s="208"/>
      <c r="U102" s="208"/>
      <c r="V102" s="208"/>
      <c r="W102" s="208"/>
      <c r="X102" s="208"/>
      <c r="Y102" s="208"/>
      <c r="Z102" s="208"/>
      <c r="AA102" s="208"/>
      <c r="AB102" s="208"/>
      <c r="AC102" s="208"/>
      <c r="AD102" s="208"/>
      <c r="AE102" s="208"/>
      <c r="AF102" s="208"/>
      <c r="AG102" s="208"/>
      <c r="AH102" s="208"/>
      <c r="AI102" s="208"/>
      <c r="AJ102" s="208"/>
      <c r="AK102" s="208"/>
      <c r="AL102" s="208"/>
      <c r="AM102" s="208"/>
      <c r="AN102" s="208"/>
      <c r="AO102" s="208"/>
      <c r="AP102" s="208"/>
      <c r="AQ102" s="208"/>
      <c r="AR102" s="208"/>
      <c r="AS102" s="208"/>
      <c r="AT102" s="208"/>
      <c r="AU102" s="208"/>
      <c r="AV102" s="208"/>
      <c r="AW102" s="208"/>
      <c r="AX102" s="208"/>
      <c r="AY102" s="208"/>
      <c r="AZ102" s="208"/>
      <c r="BA102" s="218" t="str">
        <f aca="false">C102</f>
        <v>uskladňovací šachtice</v>
      </c>
      <c r="BB102" s="208"/>
      <c r="BC102" s="208"/>
      <c r="BD102" s="208"/>
      <c r="BE102" s="208"/>
      <c r="BF102" s="208"/>
      <c r="BG102" s="208"/>
      <c r="BH102" s="208"/>
    </row>
    <row r="103" customFormat="false" ht="12.75" hidden="false" customHeight="false" outlineLevel="1" collapsed="false">
      <c r="A103" s="209" t="n">
        <v>34</v>
      </c>
      <c r="B103" s="210" t="s">
        <v>605</v>
      </c>
      <c r="C103" s="211" t="s">
        <v>606</v>
      </c>
      <c r="D103" s="212" t="s">
        <v>337</v>
      </c>
      <c r="E103" s="213" t="n">
        <v>1</v>
      </c>
      <c r="F103" s="214"/>
      <c r="G103" s="215" t="n">
        <f aca="false">ROUND(E103*F103,2)</f>
        <v>0</v>
      </c>
      <c r="H103" s="206" t="s">
        <v>331</v>
      </c>
      <c r="I103" s="207" t="s">
        <v>486</v>
      </c>
      <c r="J103" s="208"/>
      <c r="K103" s="208"/>
      <c r="L103" s="208"/>
      <c r="M103" s="208"/>
      <c r="N103" s="208"/>
      <c r="O103" s="208"/>
      <c r="P103" s="208"/>
      <c r="Q103" s="208"/>
      <c r="R103" s="208"/>
      <c r="S103" s="208"/>
      <c r="T103" s="208"/>
      <c r="U103" s="208"/>
      <c r="V103" s="208"/>
      <c r="W103" s="208"/>
      <c r="X103" s="208"/>
      <c r="Y103" s="208"/>
      <c r="Z103" s="208"/>
      <c r="AA103" s="208"/>
      <c r="AB103" s="208"/>
      <c r="AC103" s="208"/>
      <c r="AD103" s="208"/>
      <c r="AE103" s="208" t="s">
        <v>155</v>
      </c>
      <c r="AF103" s="208"/>
      <c r="AG103" s="208"/>
      <c r="AH103" s="208"/>
      <c r="AI103" s="208"/>
      <c r="AJ103" s="208"/>
      <c r="AK103" s="208"/>
      <c r="AL103" s="208"/>
      <c r="AM103" s="208" t="n">
        <v>21</v>
      </c>
      <c r="AN103" s="208"/>
      <c r="AO103" s="208"/>
      <c r="AP103" s="208"/>
      <c r="AQ103" s="208"/>
      <c r="AR103" s="208"/>
      <c r="AS103" s="208"/>
      <c r="AT103" s="208"/>
      <c r="AU103" s="208"/>
      <c r="AV103" s="208"/>
      <c r="AW103" s="208"/>
      <c r="AX103" s="208"/>
      <c r="AY103" s="208"/>
      <c r="AZ103" s="208"/>
      <c r="BA103" s="208"/>
      <c r="BB103" s="208"/>
      <c r="BC103" s="208"/>
      <c r="BD103" s="208"/>
      <c r="BE103" s="208"/>
      <c r="BF103" s="208"/>
      <c r="BG103" s="208"/>
      <c r="BH103" s="208"/>
    </row>
    <row r="104" customFormat="false" ht="12.75" hidden="false" customHeight="true" outlineLevel="1" collapsed="false">
      <c r="A104" s="204"/>
      <c r="B104" s="216"/>
      <c r="C104" s="217" t="s">
        <v>581</v>
      </c>
      <c r="D104" s="217"/>
      <c r="E104" s="217"/>
      <c r="F104" s="217"/>
      <c r="G104" s="217"/>
      <c r="H104" s="206"/>
      <c r="I104" s="207"/>
      <c r="J104" s="208"/>
      <c r="K104" s="208"/>
      <c r="L104" s="208"/>
      <c r="M104" s="208"/>
      <c r="N104" s="208"/>
      <c r="O104" s="208"/>
      <c r="P104" s="208"/>
      <c r="Q104" s="208"/>
      <c r="R104" s="208"/>
      <c r="S104" s="208"/>
      <c r="T104" s="208"/>
      <c r="U104" s="208"/>
      <c r="V104" s="208"/>
      <c r="W104" s="208"/>
      <c r="X104" s="208"/>
      <c r="Y104" s="208"/>
      <c r="Z104" s="208"/>
      <c r="AA104" s="208"/>
      <c r="AB104" s="208"/>
      <c r="AC104" s="208"/>
      <c r="AD104" s="208"/>
      <c r="AE104" s="208"/>
      <c r="AF104" s="208"/>
      <c r="AG104" s="208"/>
      <c r="AH104" s="208"/>
      <c r="AI104" s="208"/>
      <c r="AJ104" s="208"/>
      <c r="AK104" s="208"/>
      <c r="AL104" s="208"/>
      <c r="AM104" s="208"/>
      <c r="AN104" s="208"/>
      <c r="AO104" s="208"/>
      <c r="AP104" s="208"/>
      <c r="AQ104" s="208"/>
      <c r="AR104" s="208"/>
      <c r="AS104" s="208"/>
      <c r="AT104" s="208"/>
      <c r="AU104" s="208"/>
      <c r="AV104" s="208"/>
      <c r="AW104" s="208"/>
      <c r="AX104" s="208"/>
      <c r="AY104" s="208"/>
      <c r="AZ104" s="208"/>
      <c r="BA104" s="218" t="str">
        <f aca="false">C104</f>
        <v>uskladňovací šachtice</v>
      </c>
      <c r="BB104" s="208"/>
      <c r="BC104" s="208"/>
      <c r="BD104" s="208"/>
      <c r="BE104" s="208"/>
      <c r="BF104" s="208"/>
      <c r="BG104" s="208"/>
      <c r="BH104" s="208"/>
    </row>
    <row r="105" customFormat="false" ht="12.75" hidden="false" customHeight="false" outlineLevel="1" collapsed="false">
      <c r="A105" s="209" t="n">
        <v>35</v>
      </c>
      <c r="B105" s="210" t="s">
        <v>357</v>
      </c>
      <c r="C105" s="211" t="s">
        <v>358</v>
      </c>
      <c r="D105" s="212" t="s">
        <v>337</v>
      </c>
      <c r="E105" s="213" t="n">
        <v>1</v>
      </c>
      <c r="F105" s="214"/>
      <c r="G105" s="215" t="n">
        <f aca="false">ROUND(E105*F105,2)</f>
        <v>0</v>
      </c>
      <c r="H105" s="206" t="s">
        <v>331</v>
      </c>
      <c r="I105" s="207" t="s">
        <v>486</v>
      </c>
      <c r="J105" s="208"/>
      <c r="K105" s="208"/>
      <c r="L105" s="208"/>
      <c r="M105" s="208"/>
      <c r="N105" s="208"/>
      <c r="O105" s="208"/>
      <c r="P105" s="208"/>
      <c r="Q105" s="208"/>
      <c r="R105" s="208"/>
      <c r="S105" s="208"/>
      <c r="T105" s="208"/>
      <c r="U105" s="208"/>
      <c r="V105" s="208"/>
      <c r="W105" s="208"/>
      <c r="X105" s="208"/>
      <c r="Y105" s="208"/>
      <c r="Z105" s="208"/>
      <c r="AA105" s="208"/>
      <c r="AB105" s="208"/>
      <c r="AC105" s="208"/>
      <c r="AD105" s="208"/>
      <c r="AE105" s="208" t="s">
        <v>155</v>
      </c>
      <c r="AF105" s="208"/>
      <c r="AG105" s="208"/>
      <c r="AH105" s="208"/>
      <c r="AI105" s="208"/>
      <c r="AJ105" s="208"/>
      <c r="AK105" s="208"/>
      <c r="AL105" s="208"/>
      <c r="AM105" s="208" t="n">
        <v>21</v>
      </c>
      <c r="AN105" s="208"/>
      <c r="AO105" s="208"/>
      <c r="AP105" s="208"/>
      <c r="AQ105" s="208"/>
      <c r="AR105" s="208"/>
      <c r="AS105" s="208"/>
      <c r="AT105" s="208"/>
      <c r="AU105" s="208"/>
      <c r="AV105" s="208"/>
      <c r="AW105" s="208"/>
      <c r="AX105" s="208"/>
      <c r="AY105" s="208"/>
      <c r="AZ105" s="208"/>
      <c r="BA105" s="208"/>
      <c r="BB105" s="208"/>
      <c r="BC105" s="208"/>
      <c r="BD105" s="208"/>
      <c r="BE105" s="208"/>
      <c r="BF105" s="208"/>
      <c r="BG105" s="208"/>
      <c r="BH105" s="208"/>
    </row>
    <row r="106" customFormat="false" ht="12.75" hidden="false" customHeight="true" outlineLevel="1" collapsed="false">
      <c r="A106" s="204"/>
      <c r="B106" s="216"/>
      <c r="C106" s="217" t="s">
        <v>581</v>
      </c>
      <c r="D106" s="217"/>
      <c r="E106" s="217"/>
      <c r="F106" s="217"/>
      <c r="G106" s="217"/>
      <c r="H106" s="206"/>
      <c r="I106" s="207"/>
      <c r="J106" s="208"/>
      <c r="K106" s="208"/>
      <c r="L106" s="208"/>
      <c r="M106" s="208"/>
      <c r="N106" s="208"/>
      <c r="O106" s="208"/>
      <c r="P106" s="208"/>
      <c r="Q106" s="208"/>
      <c r="R106" s="208"/>
      <c r="S106" s="208"/>
      <c r="T106" s="208"/>
      <c r="U106" s="208"/>
      <c r="V106" s="208"/>
      <c r="W106" s="208"/>
      <c r="X106" s="208"/>
      <c r="Y106" s="208"/>
      <c r="Z106" s="208"/>
      <c r="AA106" s="208"/>
      <c r="AB106" s="208"/>
      <c r="AC106" s="208"/>
      <c r="AD106" s="208"/>
      <c r="AE106" s="208"/>
      <c r="AF106" s="208"/>
      <c r="AG106" s="208"/>
      <c r="AH106" s="208"/>
      <c r="AI106" s="208"/>
      <c r="AJ106" s="208"/>
      <c r="AK106" s="208"/>
      <c r="AL106" s="208"/>
      <c r="AM106" s="208"/>
      <c r="AN106" s="208"/>
      <c r="AO106" s="208"/>
      <c r="AP106" s="208"/>
      <c r="AQ106" s="208"/>
      <c r="AR106" s="208"/>
      <c r="AS106" s="208"/>
      <c r="AT106" s="208"/>
      <c r="AU106" s="208"/>
      <c r="AV106" s="208"/>
      <c r="AW106" s="208"/>
      <c r="AX106" s="208"/>
      <c r="AY106" s="208"/>
      <c r="AZ106" s="208"/>
      <c r="BA106" s="218" t="str">
        <f aca="false">C106</f>
        <v>uskladňovací šachtice</v>
      </c>
      <c r="BB106" s="208"/>
      <c r="BC106" s="208"/>
      <c r="BD106" s="208"/>
      <c r="BE106" s="208"/>
      <c r="BF106" s="208"/>
      <c r="BG106" s="208"/>
      <c r="BH106" s="208"/>
    </row>
    <row r="107" customFormat="false" ht="12.75" hidden="false" customHeight="false" outlineLevel="1" collapsed="false">
      <c r="A107" s="209" t="n">
        <v>36</v>
      </c>
      <c r="B107" s="210" t="s">
        <v>369</v>
      </c>
      <c r="C107" s="211" t="s">
        <v>607</v>
      </c>
      <c r="D107" s="212" t="s">
        <v>337</v>
      </c>
      <c r="E107" s="213" t="n">
        <v>1</v>
      </c>
      <c r="F107" s="214"/>
      <c r="G107" s="215" t="n">
        <f aca="false">ROUND(E107*F107,2)</f>
        <v>0</v>
      </c>
      <c r="H107" s="206" t="s">
        <v>331</v>
      </c>
      <c r="I107" s="207" t="s">
        <v>486</v>
      </c>
      <c r="J107" s="208"/>
      <c r="K107" s="208"/>
      <c r="L107" s="208"/>
      <c r="M107" s="208"/>
      <c r="N107" s="208"/>
      <c r="O107" s="208"/>
      <c r="P107" s="208"/>
      <c r="Q107" s="208"/>
      <c r="R107" s="208"/>
      <c r="S107" s="208"/>
      <c r="T107" s="208"/>
      <c r="U107" s="208"/>
      <c r="V107" s="208"/>
      <c r="W107" s="208"/>
      <c r="X107" s="208"/>
      <c r="Y107" s="208"/>
      <c r="Z107" s="208"/>
      <c r="AA107" s="208"/>
      <c r="AB107" s="208"/>
      <c r="AC107" s="208"/>
      <c r="AD107" s="208"/>
      <c r="AE107" s="208" t="s">
        <v>155</v>
      </c>
      <c r="AF107" s="208"/>
      <c r="AG107" s="208"/>
      <c r="AH107" s="208"/>
      <c r="AI107" s="208"/>
      <c r="AJ107" s="208"/>
      <c r="AK107" s="208"/>
      <c r="AL107" s="208"/>
      <c r="AM107" s="208" t="n">
        <v>21</v>
      </c>
      <c r="AN107" s="208"/>
      <c r="AO107" s="208"/>
      <c r="AP107" s="208"/>
      <c r="AQ107" s="208"/>
      <c r="AR107" s="208"/>
      <c r="AS107" s="208"/>
      <c r="AT107" s="208"/>
      <c r="AU107" s="208"/>
      <c r="AV107" s="208"/>
      <c r="AW107" s="208"/>
      <c r="AX107" s="208"/>
      <c r="AY107" s="208"/>
      <c r="AZ107" s="208"/>
      <c r="BA107" s="208"/>
      <c r="BB107" s="208"/>
      <c r="BC107" s="208"/>
      <c r="BD107" s="208"/>
      <c r="BE107" s="208"/>
      <c r="BF107" s="208"/>
      <c r="BG107" s="208"/>
      <c r="BH107" s="208"/>
    </row>
    <row r="108" customFormat="false" ht="12.75" hidden="false" customHeight="true" outlineLevel="1" collapsed="false">
      <c r="A108" s="204"/>
      <c r="B108" s="216"/>
      <c r="C108" s="217" t="s">
        <v>581</v>
      </c>
      <c r="D108" s="217"/>
      <c r="E108" s="217"/>
      <c r="F108" s="217"/>
      <c r="G108" s="217"/>
      <c r="H108" s="206"/>
      <c r="I108" s="207"/>
      <c r="J108" s="208"/>
      <c r="K108" s="208"/>
      <c r="L108" s="208"/>
      <c r="M108" s="208"/>
      <c r="N108" s="208"/>
      <c r="O108" s="208"/>
      <c r="P108" s="208"/>
      <c r="Q108" s="208"/>
      <c r="R108" s="208"/>
      <c r="S108" s="208"/>
      <c r="T108" s="208"/>
      <c r="U108" s="208"/>
      <c r="V108" s="208"/>
      <c r="W108" s="208"/>
      <c r="X108" s="208"/>
      <c r="Y108" s="208"/>
      <c r="Z108" s="208"/>
      <c r="AA108" s="208"/>
      <c r="AB108" s="208"/>
      <c r="AC108" s="208"/>
      <c r="AD108" s="208"/>
      <c r="AE108" s="208"/>
      <c r="AF108" s="208"/>
      <c r="AG108" s="208"/>
      <c r="AH108" s="208"/>
      <c r="AI108" s="208"/>
      <c r="AJ108" s="208"/>
      <c r="AK108" s="208"/>
      <c r="AL108" s="208"/>
      <c r="AM108" s="208"/>
      <c r="AN108" s="208"/>
      <c r="AO108" s="208"/>
      <c r="AP108" s="208"/>
      <c r="AQ108" s="208"/>
      <c r="AR108" s="208"/>
      <c r="AS108" s="208"/>
      <c r="AT108" s="208"/>
      <c r="AU108" s="208"/>
      <c r="AV108" s="208"/>
      <c r="AW108" s="208"/>
      <c r="AX108" s="208"/>
      <c r="AY108" s="208"/>
      <c r="AZ108" s="208"/>
      <c r="BA108" s="218" t="str">
        <f aca="false">C108</f>
        <v>uskladňovací šachtice</v>
      </c>
      <c r="BB108" s="208"/>
      <c r="BC108" s="208"/>
      <c r="BD108" s="208"/>
      <c r="BE108" s="208"/>
      <c r="BF108" s="208"/>
      <c r="BG108" s="208"/>
      <c r="BH108" s="208"/>
    </row>
    <row r="109" customFormat="false" ht="12.75" hidden="false" customHeight="false" outlineLevel="1" collapsed="false">
      <c r="A109" s="209" t="n">
        <v>37</v>
      </c>
      <c r="B109" s="210" t="s">
        <v>371</v>
      </c>
      <c r="C109" s="211" t="s">
        <v>608</v>
      </c>
      <c r="D109" s="212" t="s">
        <v>337</v>
      </c>
      <c r="E109" s="213" t="n">
        <v>1</v>
      </c>
      <c r="F109" s="214"/>
      <c r="G109" s="215" t="n">
        <f aca="false">ROUND(E109*F109,2)</f>
        <v>0</v>
      </c>
      <c r="H109" s="206" t="s">
        <v>331</v>
      </c>
      <c r="I109" s="207" t="s">
        <v>486</v>
      </c>
      <c r="J109" s="208"/>
      <c r="K109" s="208"/>
      <c r="L109" s="208"/>
      <c r="M109" s="208"/>
      <c r="N109" s="208"/>
      <c r="O109" s="208"/>
      <c r="P109" s="208"/>
      <c r="Q109" s="208"/>
      <c r="R109" s="208"/>
      <c r="S109" s="208"/>
      <c r="T109" s="208"/>
      <c r="U109" s="208"/>
      <c r="V109" s="208"/>
      <c r="W109" s="208"/>
      <c r="X109" s="208"/>
      <c r="Y109" s="208"/>
      <c r="Z109" s="208"/>
      <c r="AA109" s="208"/>
      <c r="AB109" s="208"/>
      <c r="AC109" s="208"/>
      <c r="AD109" s="208"/>
      <c r="AE109" s="208" t="s">
        <v>155</v>
      </c>
      <c r="AF109" s="208"/>
      <c r="AG109" s="208"/>
      <c r="AH109" s="208"/>
      <c r="AI109" s="208"/>
      <c r="AJ109" s="208"/>
      <c r="AK109" s="208"/>
      <c r="AL109" s="208"/>
      <c r="AM109" s="208" t="n">
        <v>21</v>
      </c>
      <c r="AN109" s="208"/>
      <c r="AO109" s="208"/>
      <c r="AP109" s="208"/>
      <c r="AQ109" s="208"/>
      <c r="AR109" s="208"/>
      <c r="AS109" s="208"/>
      <c r="AT109" s="208"/>
      <c r="AU109" s="208"/>
      <c r="AV109" s="208"/>
      <c r="AW109" s="208"/>
      <c r="AX109" s="208"/>
      <c r="AY109" s="208"/>
      <c r="AZ109" s="208"/>
      <c r="BA109" s="208"/>
      <c r="BB109" s="208"/>
      <c r="BC109" s="208"/>
      <c r="BD109" s="208"/>
      <c r="BE109" s="208"/>
      <c r="BF109" s="208"/>
      <c r="BG109" s="208"/>
      <c r="BH109" s="208"/>
    </row>
    <row r="110" customFormat="false" ht="12.75" hidden="false" customHeight="true" outlineLevel="1" collapsed="false">
      <c r="A110" s="204"/>
      <c r="B110" s="216"/>
      <c r="C110" s="217" t="s">
        <v>581</v>
      </c>
      <c r="D110" s="217"/>
      <c r="E110" s="217"/>
      <c r="F110" s="217"/>
      <c r="G110" s="217"/>
      <c r="H110" s="206"/>
      <c r="I110" s="207"/>
      <c r="J110" s="208"/>
      <c r="K110" s="208"/>
      <c r="L110" s="208"/>
      <c r="M110" s="208"/>
      <c r="N110" s="208"/>
      <c r="O110" s="208"/>
      <c r="P110" s="208"/>
      <c r="Q110" s="208"/>
      <c r="R110" s="208"/>
      <c r="S110" s="208"/>
      <c r="T110" s="208"/>
      <c r="U110" s="208"/>
      <c r="V110" s="208"/>
      <c r="W110" s="208"/>
      <c r="X110" s="208"/>
      <c r="Y110" s="208"/>
      <c r="Z110" s="208"/>
      <c r="AA110" s="208"/>
      <c r="AB110" s="208"/>
      <c r="AC110" s="208"/>
      <c r="AD110" s="208"/>
      <c r="AE110" s="208"/>
      <c r="AF110" s="208"/>
      <c r="AG110" s="208"/>
      <c r="AH110" s="208"/>
      <c r="AI110" s="208"/>
      <c r="AJ110" s="208"/>
      <c r="AK110" s="208"/>
      <c r="AL110" s="208"/>
      <c r="AM110" s="208"/>
      <c r="AN110" s="208"/>
      <c r="AO110" s="208"/>
      <c r="AP110" s="208"/>
      <c r="AQ110" s="208"/>
      <c r="AR110" s="208"/>
      <c r="AS110" s="208"/>
      <c r="AT110" s="208"/>
      <c r="AU110" s="208"/>
      <c r="AV110" s="208"/>
      <c r="AW110" s="208"/>
      <c r="AX110" s="208"/>
      <c r="AY110" s="208"/>
      <c r="AZ110" s="208"/>
      <c r="BA110" s="218" t="str">
        <f aca="false">C110</f>
        <v>uskladňovací šachtice</v>
      </c>
      <c r="BB110" s="208"/>
      <c r="BC110" s="208"/>
      <c r="BD110" s="208"/>
      <c r="BE110" s="208"/>
      <c r="BF110" s="208"/>
      <c r="BG110" s="208"/>
      <c r="BH110" s="208"/>
    </row>
    <row r="111" customFormat="false" ht="12.75" hidden="false" customHeight="false" outlineLevel="1" collapsed="false">
      <c r="A111" s="209" t="n">
        <v>38</v>
      </c>
      <c r="B111" s="210" t="s">
        <v>377</v>
      </c>
      <c r="C111" s="211" t="s">
        <v>378</v>
      </c>
      <c r="D111" s="212" t="s">
        <v>337</v>
      </c>
      <c r="E111" s="213" t="n">
        <v>3</v>
      </c>
      <c r="F111" s="214"/>
      <c r="G111" s="215" t="n">
        <f aca="false">ROUND(E111*F111,2)</f>
        <v>0</v>
      </c>
      <c r="H111" s="206" t="s">
        <v>331</v>
      </c>
      <c r="I111" s="207" t="s">
        <v>486</v>
      </c>
      <c r="J111" s="208"/>
      <c r="K111" s="208"/>
      <c r="L111" s="208"/>
      <c r="M111" s="208"/>
      <c r="N111" s="208"/>
      <c r="O111" s="208"/>
      <c r="P111" s="208"/>
      <c r="Q111" s="208"/>
      <c r="R111" s="208"/>
      <c r="S111" s="208"/>
      <c r="T111" s="208"/>
      <c r="U111" s="208"/>
      <c r="V111" s="208"/>
      <c r="W111" s="208"/>
      <c r="X111" s="208"/>
      <c r="Y111" s="208"/>
      <c r="Z111" s="208"/>
      <c r="AA111" s="208"/>
      <c r="AB111" s="208"/>
      <c r="AC111" s="208"/>
      <c r="AD111" s="208"/>
      <c r="AE111" s="208" t="s">
        <v>155</v>
      </c>
      <c r="AF111" s="208"/>
      <c r="AG111" s="208"/>
      <c r="AH111" s="208"/>
      <c r="AI111" s="208"/>
      <c r="AJ111" s="208"/>
      <c r="AK111" s="208"/>
      <c r="AL111" s="208"/>
      <c r="AM111" s="208" t="n">
        <v>21</v>
      </c>
      <c r="AN111" s="208"/>
      <c r="AO111" s="208"/>
      <c r="AP111" s="208"/>
      <c r="AQ111" s="208"/>
      <c r="AR111" s="208"/>
      <c r="AS111" s="208"/>
      <c r="AT111" s="208"/>
      <c r="AU111" s="208"/>
      <c r="AV111" s="208"/>
      <c r="AW111" s="208"/>
      <c r="AX111" s="208"/>
      <c r="AY111" s="208"/>
      <c r="AZ111" s="208"/>
      <c r="BA111" s="208"/>
      <c r="BB111" s="208"/>
      <c r="BC111" s="208"/>
      <c r="BD111" s="208"/>
      <c r="BE111" s="208"/>
      <c r="BF111" s="208"/>
      <c r="BG111" s="208"/>
      <c r="BH111" s="208"/>
    </row>
    <row r="112" customFormat="false" ht="12.75" hidden="false" customHeight="true" outlineLevel="1" collapsed="false">
      <c r="A112" s="204"/>
      <c r="B112" s="216"/>
      <c r="C112" s="217" t="s">
        <v>581</v>
      </c>
      <c r="D112" s="217"/>
      <c r="E112" s="217"/>
      <c r="F112" s="217"/>
      <c r="G112" s="217"/>
      <c r="H112" s="206"/>
      <c r="I112" s="207"/>
      <c r="J112" s="208"/>
      <c r="K112" s="208"/>
      <c r="L112" s="208"/>
      <c r="M112" s="208"/>
      <c r="N112" s="208"/>
      <c r="O112" s="208"/>
      <c r="P112" s="208"/>
      <c r="Q112" s="208"/>
      <c r="R112" s="208"/>
      <c r="S112" s="208"/>
      <c r="T112" s="208"/>
      <c r="U112" s="208"/>
      <c r="V112" s="208"/>
      <c r="W112" s="208"/>
      <c r="X112" s="208"/>
      <c r="Y112" s="208"/>
      <c r="Z112" s="208"/>
      <c r="AA112" s="208"/>
      <c r="AB112" s="208"/>
      <c r="AC112" s="208"/>
      <c r="AD112" s="208"/>
      <c r="AE112" s="208"/>
      <c r="AF112" s="208"/>
      <c r="AG112" s="208"/>
      <c r="AH112" s="208"/>
      <c r="AI112" s="208"/>
      <c r="AJ112" s="208"/>
      <c r="AK112" s="208"/>
      <c r="AL112" s="208"/>
      <c r="AM112" s="208"/>
      <c r="AN112" s="208"/>
      <c r="AO112" s="208"/>
      <c r="AP112" s="208"/>
      <c r="AQ112" s="208"/>
      <c r="AR112" s="208"/>
      <c r="AS112" s="208"/>
      <c r="AT112" s="208"/>
      <c r="AU112" s="208"/>
      <c r="AV112" s="208"/>
      <c r="AW112" s="208"/>
      <c r="AX112" s="208"/>
      <c r="AY112" s="208"/>
      <c r="AZ112" s="208"/>
      <c r="BA112" s="218" t="str">
        <f aca="false">C112</f>
        <v>uskladňovací šachtice</v>
      </c>
      <c r="BB112" s="208"/>
      <c r="BC112" s="208"/>
      <c r="BD112" s="208"/>
      <c r="BE112" s="208"/>
      <c r="BF112" s="208"/>
      <c r="BG112" s="208"/>
      <c r="BH112" s="208"/>
    </row>
    <row r="113" customFormat="false" ht="12.75" hidden="false" customHeight="false" outlineLevel="1" collapsed="false">
      <c r="A113" s="209" t="n">
        <v>39</v>
      </c>
      <c r="B113" s="210" t="s">
        <v>609</v>
      </c>
      <c r="C113" s="211" t="s">
        <v>610</v>
      </c>
      <c r="D113" s="212" t="s">
        <v>456</v>
      </c>
      <c r="E113" s="213" t="n">
        <v>3</v>
      </c>
      <c r="F113" s="214"/>
      <c r="G113" s="215" t="n">
        <f aca="false">ROUND(E113*F113,2)</f>
        <v>0</v>
      </c>
      <c r="H113" s="206"/>
      <c r="I113" s="207" t="s">
        <v>313</v>
      </c>
      <c r="J113" s="208"/>
      <c r="K113" s="208"/>
      <c r="L113" s="208"/>
      <c r="M113" s="208"/>
      <c r="N113" s="208"/>
      <c r="O113" s="208"/>
      <c r="P113" s="208"/>
      <c r="Q113" s="208"/>
      <c r="R113" s="208"/>
      <c r="S113" s="208"/>
      <c r="T113" s="208"/>
      <c r="U113" s="208"/>
      <c r="V113" s="208"/>
      <c r="W113" s="208"/>
      <c r="X113" s="208"/>
      <c r="Y113" s="208"/>
      <c r="Z113" s="208"/>
      <c r="AA113" s="208"/>
      <c r="AB113" s="208"/>
      <c r="AC113" s="208"/>
      <c r="AD113" s="208"/>
      <c r="AE113" s="208" t="s">
        <v>314</v>
      </c>
      <c r="AF113" s="208" t="n">
        <v>12</v>
      </c>
      <c r="AG113" s="208"/>
      <c r="AH113" s="208"/>
      <c r="AI113" s="208"/>
      <c r="AJ113" s="208"/>
      <c r="AK113" s="208"/>
      <c r="AL113" s="208"/>
      <c r="AM113" s="208" t="n">
        <v>21</v>
      </c>
      <c r="AN113" s="208"/>
      <c r="AO113" s="208"/>
      <c r="AP113" s="208"/>
      <c r="AQ113" s="208"/>
      <c r="AR113" s="208"/>
      <c r="AS113" s="208"/>
      <c r="AT113" s="208"/>
      <c r="AU113" s="208"/>
      <c r="AV113" s="208"/>
      <c r="AW113" s="208"/>
      <c r="AX113" s="208"/>
      <c r="AY113" s="208"/>
      <c r="AZ113" s="208"/>
      <c r="BA113" s="208"/>
      <c r="BB113" s="208"/>
      <c r="BC113" s="208"/>
      <c r="BD113" s="208"/>
      <c r="BE113" s="208"/>
      <c r="BF113" s="208"/>
      <c r="BG113" s="208"/>
      <c r="BH113" s="208"/>
    </row>
    <row r="114" customFormat="false" ht="12.75" hidden="false" customHeight="false" outlineLevel="1" collapsed="false">
      <c r="A114" s="209" t="n">
        <v>40</v>
      </c>
      <c r="B114" s="210" t="s">
        <v>611</v>
      </c>
      <c r="C114" s="211" t="s">
        <v>612</v>
      </c>
      <c r="D114" s="212" t="s">
        <v>456</v>
      </c>
      <c r="E114" s="213" t="n">
        <v>3</v>
      </c>
      <c r="F114" s="214"/>
      <c r="G114" s="215" t="n">
        <f aca="false">ROUND(E114*F114,2)</f>
        <v>0</v>
      </c>
      <c r="H114" s="206"/>
      <c r="I114" s="207" t="s">
        <v>313</v>
      </c>
      <c r="J114" s="208"/>
      <c r="K114" s="208"/>
      <c r="L114" s="208"/>
      <c r="M114" s="208"/>
      <c r="N114" s="208"/>
      <c r="O114" s="208"/>
      <c r="P114" s="208"/>
      <c r="Q114" s="208"/>
      <c r="R114" s="208"/>
      <c r="S114" s="208"/>
      <c r="T114" s="208"/>
      <c r="U114" s="208"/>
      <c r="V114" s="208"/>
      <c r="W114" s="208"/>
      <c r="X114" s="208"/>
      <c r="Y114" s="208"/>
      <c r="Z114" s="208"/>
      <c r="AA114" s="208"/>
      <c r="AB114" s="208"/>
      <c r="AC114" s="208"/>
      <c r="AD114" s="208"/>
      <c r="AE114" s="208" t="s">
        <v>314</v>
      </c>
      <c r="AF114" s="208" t="n">
        <v>12</v>
      </c>
      <c r="AG114" s="208"/>
      <c r="AH114" s="208"/>
      <c r="AI114" s="208"/>
      <c r="AJ114" s="208"/>
      <c r="AK114" s="208"/>
      <c r="AL114" s="208"/>
      <c r="AM114" s="208" t="n">
        <v>21</v>
      </c>
      <c r="AN114" s="208"/>
      <c r="AO114" s="208"/>
      <c r="AP114" s="208"/>
      <c r="AQ114" s="208"/>
      <c r="AR114" s="208"/>
      <c r="AS114" s="208"/>
      <c r="AT114" s="208"/>
      <c r="AU114" s="208"/>
      <c r="AV114" s="208"/>
      <c r="AW114" s="208"/>
      <c r="AX114" s="208"/>
      <c r="AY114" s="208"/>
      <c r="AZ114" s="208"/>
      <c r="BA114" s="208"/>
      <c r="BB114" s="208"/>
      <c r="BC114" s="208"/>
      <c r="BD114" s="208"/>
      <c r="BE114" s="208"/>
      <c r="BF114" s="208"/>
      <c r="BG114" s="208"/>
      <c r="BH114" s="208"/>
    </row>
    <row r="115" customFormat="false" ht="12.75" hidden="false" customHeight="false" outlineLevel="1" collapsed="false">
      <c r="A115" s="209" t="n">
        <v>41</v>
      </c>
      <c r="B115" s="210" t="s">
        <v>613</v>
      </c>
      <c r="C115" s="211" t="s">
        <v>614</v>
      </c>
      <c r="D115" s="212" t="s">
        <v>381</v>
      </c>
      <c r="E115" s="213" t="n">
        <v>1</v>
      </c>
      <c r="F115" s="214"/>
      <c r="G115" s="215" t="n">
        <f aca="false">ROUND(E115*F115,2)</f>
        <v>0</v>
      </c>
      <c r="H115" s="206"/>
      <c r="I115" s="207" t="s">
        <v>313</v>
      </c>
      <c r="J115" s="208"/>
      <c r="K115" s="208"/>
      <c r="L115" s="208"/>
      <c r="M115" s="208"/>
      <c r="N115" s="208"/>
      <c r="O115" s="208"/>
      <c r="P115" s="208"/>
      <c r="Q115" s="208"/>
      <c r="R115" s="208"/>
      <c r="S115" s="208"/>
      <c r="T115" s="208"/>
      <c r="U115" s="208"/>
      <c r="V115" s="208"/>
      <c r="W115" s="208"/>
      <c r="X115" s="208"/>
      <c r="Y115" s="208"/>
      <c r="Z115" s="208"/>
      <c r="AA115" s="208"/>
      <c r="AB115" s="208"/>
      <c r="AC115" s="208"/>
      <c r="AD115" s="208"/>
      <c r="AE115" s="208" t="s">
        <v>314</v>
      </c>
      <c r="AF115" s="208" t="n">
        <v>12</v>
      </c>
      <c r="AG115" s="208"/>
      <c r="AH115" s="208"/>
      <c r="AI115" s="208"/>
      <c r="AJ115" s="208"/>
      <c r="AK115" s="208"/>
      <c r="AL115" s="208"/>
      <c r="AM115" s="208" t="n">
        <v>21</v>
      </c>
      <c r="AN115" s="208"/>
      <c r="AO115" s="208"/>
      <c r="AP115" s="208"/>
      <c r="AQ115" s="208"/>
      <c r="AR115" s="208"/>
      <c r="AS115" s="208"/>
      <c r="AT115" s="208"/>
      <c r="AU115" s="208"/>
      <c r="AV115" s="208"/>
      <c r="AW115" s="208"/>
      <c r="AX115" s="208"/>
      <c r="AY115" s="208"/>
      <c r="AZ115" s="208"/>
      <c r="BA115" s="208"/>
      <c r="BB115" s="208"/>
      <c r="BC115" s="208"/>
      <c r="BD115" s="208"/>
      <c r="BE115" s="208"/>
      <c r="BF115" s="208"/>
      <c r="BG115" s="208"/>
      <c r="BH115" s="208"/>
    </row>
    <row r="116" customFormat="false" ht="12.75" hidden="false" customHeight="false" outlineLevel="0" collapsed="false">
      <c r="A116" s="196" t="s">
        <v>147</v>
      </c>
      <c r="B116" s="197" t="s">
        <v>95</v>
      </c>
      <c r="C116" s="198" t="s">
        <v>96</v>
      </c>
      <c r="D116" s="199"/>
      <c r="E116" s="200"/>
      <c r="F116" s="220" t="n">
        <f aca="false">SUM(G117:G120)</f>
        <v>0</v>
      </c>
      <c r="G116" s="220"/>
      <c r="H116" s="202"/>
      <c r="I116" s="203"/>
      <c r="AE116" s="0" t="s">
        <v>148</v>
      </c>
    </row>
    <row r="117" customFormat="false" ht="12.75" hidden="false" customHeight="true" outlineLevel="1" collapsed="false">
      <c r="A117" s="204"/>
      <c r="B117" s="205" t="s">
        <v>388</v>
      </c>
      <c r="C117" s="205"/>
      <c r="D117" s="205"/>
      <c r="E117" s="205"/>
      <c r="F117" s="205"/>
      <c r="G117" s="205"/>
      <c r="H117" s="206"/>
      <c r="I117" s="207"/>
      <c r="J117" s="208"/>
      <c r="K117" s="208"/>
      <c r="L117" s="208"/>
      <c r="M117" s="208"/>
      <c r="N117" s="208"/>
      <c r="O117" s="208"/>
      <c r="P117" s="208"/>
      <c r="Q117" s="208"/>
      <c r="R117" s="208"/>
      <c r="S117" s="208"/>
      <c r="T117" s="208"/>
      <c r="U117" s="208"/>
      <c r="V117" s="208"/>
      <c r="W117" s="208"/>
      <c r="X117" s="208"/>
      <c r="Y117" s="208"/>
      <c r="Z117" s="208"/>
      <c r="AA117" s="208"/>
      <c r="AB117" s="208"/>
      <c r="AC117" s="208" t="n">
        <v>0</v>
      </c>
      <c r="AD117" s="208"/>
      <c r="AE117" s="208"/>
      <c r="AF117" s="208"/>
      <c r="AG117" s="208"/>
      <c r="AH117" s="208"/>
      <c r="AI117" s="208"/>
      <c r="AJ117" s="208"/>
      <c r="AK117" s="208"/>
      <c r="AL117" s="208"/>
      <c r="AM117" s="208"/>
      <c r="AN117" s="208"/>
      <c r="AO117" s="208"/>
      <c r="AP117" s="208"/>
      <c r="AQ117" s="208"/>
      <c r="AR117" s="208"/>
      <c r="AS117" s="208"/>
      <c r="AT117" s="208"/>
      <c r="AU117" s="208"/>
      <c r="AV117" s="208"/>
      <c r="AW117" s="208"/>
      <c r="AX117" s="208"/>
      <c r="AY117" s="208"/>
      <c r="AZ117" s="208"/>
      <c r="BA117" s="208"/>
      <c r="BB117" s="208"/>
      <c r="BC117" s="208"/>
      <c r="BD117" s="208"/>
      <c r="BE117" s="208"/>
      <c r="BF117" s="208"/>
      <c r="BG117" s="208"/>
      <c r="BH117" s="208"/>
    </row>
    <row r="118" customFormat="false" ht="12.75" hidden="false" customHeight="true" outlineLevel="1" collapsed="false">
      <c r="A118" s="204"/>
      <c r="B118" s="219" t="s">
        <v>389</v>
      </c>
      <c r="C118" s="219"/>
      <c r="D118" s="219"/>
      <c r="E118" s="219"/>
      <c r="F118" s="219"/>
      <c r="G118" s="219"/>
      <c r="H118" s="206"/>
      <c r="I118" s="207"/>
      <c r="J118" s="208"/>
      <c r="K118" s="208"/>
      <c r="L118" s="208"/>
      <c r="M118" s="208"/>
      <c r="N118" s="208"/>
      <c r="O118" s="208"/>
      <c r="P118" s="208"/>
      <c r="Q118" s="208"/>
      <c r="R118" s="208"/>
      <c r="S118" s="208"/>
      <c r="T118" s="208"/>
      <c r="U118" s="208"/>
      <c r="V118" s="208"/>
      <c r="W118" s="208"/>
      <c r="X118" s="208"/>
      <c r="Y118" s="208"/>
      <c r="Z118" s="208"/>
      <c r="AA118" s="208"/>
      <c r="AB118" s="208"/>
      <c r="AC118" s="208"/>
      <c r="AD118" s="208"/>
      <c r="AE118" s="208" t="s">
        <v>173</v>
      </c>
      <c r="AF118" s="208"/>
      <c r="AG118" s="208"/>
      <c r="AH118" s="208"/>
      <c r="AI118" s="208"/>
      <c r="AJ118" s="208"/>
      <c r="AK118" s="208"/>
      <c r="AL118" s="208"/>
      <c r="AM118" s="208"/>
      <c r="AN118" s="208"/>
      <c r="AO118" s="208"/>
      <c r="AP118" s="208"/>
      <c r="AQ118" s="208"/>
      <c r="AR118" s="208"/>
      <c r="AS118" s="208"/>
      <c r="AT118" s="208"/>
      <c r="AU118" s="208"/>
      <c r="AV118" s="208"/>
      <c r="AW118" s="208"/>
      <c r="AX118" s="208"/>
      <c r="AY118" s="208"/>
      <c r="AZ118" s="208"/>
      <c r="BA118" s="208"/>
      <c r="BB118" s="208"/>
      <c r="BC118" s="208"/>
      <c r="BD118" s="208"/>
      <c r="BE118" s="208"/>
      <c r="BF118" s="208"/>
      <c r="BG118" s="208"/>
      <c r="BH118" s="208"/>
    </row>
    <row r="119" customFormat="false" ht="12.75" hidden="false" customHeight="false" outlineLevel="1" collapsed="false">
      <c r="A119" s="209" t="n">
        <v>42</v>
      </c>
      <c r="B119" s="210" t="s">
        <v>390</v>
      </c>
      <c r="C119" s="211" t="s">
        <v>391</v>
      </c>
      <c r="D119" s="212" t="s">
        <v>392</v>
      </c>
      <c r="E119" s="213" t="n">
        <v>45.16169</v>
      </c>
      <c r="F119" s="214"/>
      <c r="G119" s="215" t="n">
        <f aca="false">ROUND(E119*F119,2)</f>
        <v>0</v>
      </c>
      <c r="H119" s="206" t="s">
        <v>323</v>
      </c>
      <c r="I119" s="207" t="s">
        <v>486</v>
      </c>
      <c r="J119" s="208"/>
      <c r="K119" s="208"/>
      <c r="L119" s="208"/>
      <c r="M119" s="208"/>
      <c r="N119" s="208"/>
      <c r="O119" s="208"/>
      <c r="P119" s="208"/>
      <c r="Q119" s="208"/>
      <c r="R119" s="208"/>
      <c r="S119" s="208"/>
      <c r="T119" s="208"/>
      <c r="U119" s="208"/>
      <c r="V119" s="208"/>
      <c r="W119" s="208"/>
      <c r="X119" s="208"/>
      <c r="Y119" s="208"/>
      <c r="Z119" s="208"/>
      <c r="AA119" s="208"/>
      <c r="AB119" s="208"/>
      <c r="AC119" s="208"/>
      <c r="AD119" s="208"/>
      <c r="AE119" s="208" t="s">
        <v>155</v>
      </c>
      <c r="AF119" s="208"/>
      <c r="AG119" s="208"/>
      <c r="AH119" s="208"/>
      <c r="AI119" s="208"/>
      <c r="AJ119" s="208"/>
      <c r="AK119" s="208"/>
      <c r="AL119" s="208"/>
      <c r="AM119" s="208" t="n">
        <v>21</v>
      </c>
      <c r="AN119" s="208"/>
      <c r="AO119" s="208"/>
      <c r="AP119" s="208"/>
      <c r="AQ119" s="208"/>
      <c r="AR119" s="208"/>
      <c r="AS119" s="208"/>
      <c r="AT119" s="208"/>
      <c r="AU119" s="208"/>
      <c r="AV119" s="208"/>
      <c r="AW119" s="208"/>
      <c r="AX119" s="208"/>
      <c r="AY119" s="208"/>
      <c r="AZ119" s="208"/>
      <c r="BA119" s="208"/>
      <c r="BB119" s="208"/>
      <c r="BC119" s="208"/>
      <c r="BD119" s="208"/>
      <c r="BE119" s="208"/>
      <c r="BF119" s="208"/>
      <c r="BG119" s="208"/>
      <c r="BH119" s="208"/>
    </row>
    <row r="120" customFormat="false" ht="13.5" hidden="false" customHeight="true" outlineLevel="1" collapsed="false">
      <c r="A120" s="221"/>
      <c r="B120" s="222"/>
      <c r="C120" s="223" t="s">
        <v>393</v>
      </c>
      <c r="D120" s="223"/>
      <c r="E120" s="223"/>
      <c r="F120" s="223"/>
      <c r="G120" s="223"/>
      <c r="H120" s="224"/>
      <c r="I120" s="225"/>
      <c r="J120" s="208"/>
      <c r="K120" s="208"/>
      <c r="L120" s="208"/>
      <c r="M120" s="208"/>
      <c r="N120" s="208"/>
      <c r="O120" s="208"/>
      <c r="P120" s="208"/>
      <c r="Q120" s="208"/>
      <c r="R120" s="208"/>
      <c r="S120" s="208"/>
      <c r="T120" s="208"/>
      <c r="U120" s="208"/>
      <c r="V120" s="208"/>
      <c r="W120" s="208"/>
      <c r="X120" s="208"/>
      <c r="Y120" s="208"/>
      <c r="Z120" s="208"/>
      <c r="AA120" s="208"/>
      <c r="AB120" s="208"/>
      <c r="AC120" s="208"/>
      <c r="AD120" s="208"/>
      <c r="AE120" s="208"/>
      <c r="AF120" s="208"/>
      <c r="AG120" s="208"/>
      <c r="AH120" s="208"/>
      <c r="AI120" s="208"/>
      <c r="AJ120" s="208"/>
      <c r="AK120" s="208"/>
      <c r="AL120" s="208"/>
      <c r="AM120" s="208"/>
      <c r="AN120" s="208"/>
      <c r="AO120" s="208"/>
      <c r="AP120" s="208"/>
      <c r="AQ120" s="208"/>
      <c r="AR120" s="208"/>
      <c r="AS120" s="208"/>
      <c r="AT120" s="208"/>
      <c r="AU120" s="208"/>
      <c r="AV120" s="208"/>
      <c r="AW120" s="208"/>
      <c r="AX120" s="208"/>
      <c r="AY120" s="208"/>
      <c r="AZ120" s="208"/>
      <c r="BA120" s="218" t="str">
        <f aca="false">C120</f>
        <v>na vzdálenost 15 m od hrany výkopu nebo od okraje šachty</v>
      </c>
      <c r="BB120" s="208"/>
      <c r="BC120" s="208"/>
      <c r="BD120" s="208"/>
      <c r="BE120" s="208"/>
      <c r="BF120" s="208"/>
      <c r="BG120" s="208"/>
      <c r="BH120" s="208"/>
    </row>
    <row r="121" customFormat="false" ht="12.75" hidden="true" customHeight="false" outlineLevel="0" collapsed="false">
      <c r="A121" s="108"/>
      <c r="B121" s="120"/>
      <c r="C121" s="226"/>
      <c r="D121" s="227"/>
      <c r="E121" s="228"/>
      <c r="F121" s="228"/>
      <c r="G121" s="228"/>
      <c r="H121" s="228"/>
      <c r="I121" s="229"/>
    </row>
    <row r="122" customFormat="false" ht="12.75" hidden="true" customHeight="false" outlineLevel="0" collapsed="false">
      <c r="A122" s="230"/>
      <c r="B122" s="231" t="s">
        <v>215</v>
      </c>
      <c r="C122" s="232"/>
      <c r="D122" s="233"/>
      <c r="E122" s="230"/>
      <c r="F122" s="230"/>
      <c r="G122" s="234" t="n">
        <f aca="false">F8+F41+F63+F73+F78+F116</f>
        <v>0</v>
      </c>
      <c r="H122" s="34"/>
      <c r="I122" s="34"/>
      <c r="AN122" s="0" t="n">
        <v>15</v>
      </c>
      <c r="AO122" s="0" t="n">
        <v>21</v>
      </c>
    </row>
    <row r="123" customFormat="false" ht="12.75" hidden="false" customHeight="false" outlineLevel="0" collapsed="false">
      <c r="A123" s="34"/>
      <c r="B123" s="235"/>
      <c r="C123" s="235"/>
      <c r="D123" s="236"/>
      <c r="E123" s="34"/>
      <c r="F123" s="34"/>
      <c r="G123" s="34"/>
      <c r="H123" s="34"/>
      <c r="I123" s="34"/>
      <c r="AN123" s="0" t="n">
        <f aca="false">SUMIF(AM8:AM122,AN122,G8:G122)</f>
        <v>0</v>
      </c>
      <c r="AO123" s="0" t="n">
        <f aca="false">SUMIF(AM8:AM122,AO122,G8:G122)</f>
        <v>0</v>
      </c>
    </row>
  </sheetData>
  <sheetProtection sheet="true" password="c49b"/>
  <mergeCells count="67">
    <mergeCell ref="A1:G1"/>
    <mergeCell ref="C7:G7"/>
    <mergeCell ref="F8:G8"/>
    <mergeCell ref="B9:G9"/>
    <mergeCell ref="B10:G10"/>
    <mergeCell ref="B13:G13"/>
    <mergeCell ref="B14:G14"/>
    <mergeCell ref="B17:G17"/>
    <mergeCell ref="B18:G18"/>
    <mergeCell ref="B20:G20"/>
    <mergeCell ref="B21:G21"/>
    <mergeCell ref="B24:G24"/>
    <mergeCell ref="B25:G25"/>
    <mergeCell ref="B27:G27"/>
    <mergeCell ref="B28:G28"/>
    <mergeCell ref="B31:G31"/>
    <mergeCell ref="B32:G32"/>
    <mergeCell ref="C34:G34"/>
    <mergeCell ref="B36:G36"/>
    <mergeCell ref="B37:G37"/>
    <mergeCell ref="F41:G41"/>
    <mergeCell ref="B42:G42"/>
    <mergeCell ref="B43:G43"/>
    <mergeCell ref="B45:G45"/>
    <mergeCell ref="B48:G48"/>
    <mergeCell ref="C50:G50"/>
    <mergeCell ref="B51:G51"/>
    <mergeCell ref="B52:G52"/>
    <mergeCell ref="C54:G54"/>
    <mergeCell ref="C56:G56"/>
    <mergeCell ref="C57:G57"/>
    <mergeCell ref="B58:G58"/>
    <mergeCell ref="B59:G59"/>
    <mergeCell ref="B60:G60"/>
    <mergeCell ref="C62:G62"/>
    <mergeCell ref="F63:G63"/>
    <mergeCell ref="B64:G64"/>
    <mergeCell ref="B65:G65"/>
    <mergeCell ref="C67:G67"/>
    <mergeCell ref="C69:G69"/>
    <mergeCell ref="C71:G71"/>
    <mergeCell ref="F73:G73"/>
    <mergeCell ref="B74:G74"/>
    <mergeCell ref="B75:G75"/>
    <mergeCell ref="C77:G77"/>
    <mergeCell ref="F78:G78"/>
    <mergeCell ref="B79:G79"/>
    <mergeCell ref="B81:G81"/>
    <mergeCell ref="B82:G82"/>
    <mergeCell ref="C84:G84"/>
    <mergeCell ref="B85:G85"/>
    <mergeCell ref="C87:G87"/>
    <mergeCell ref="B88:G88"/>
    <mergeCell ref="B90:G90"/>
    <mergeCell ref="B91:G91"/>
    <mergeCell ref="B93:G93"/>
    <mergeCell ref="B94:G94"/>
    <mergeCell ref="C102:G102"/>
    <mergeCell ref="C104:G104"/>
    <mergeCell ref="C106:G106"/>
    <mergeCell ref="C108:G108"/>
    <mergeCell ref="C110:G110"/>
    <mergeCell ref="C112:G112"/>
    <mergeCell ref="F116:G116"/>
    <mergeCell ref="B117:G117"/>
    <mergeCell ref="B118:G118"/>
    <mergeCell ref="C120:G120"/>
  </mergeCells>
  <printOptions headings="false" gridLines="false" gridLinesSet="true" horizontalCentered="false" verticalCentered="false"/>
  <pageMargins left="0.590277777777778" right="0.39375" top="0.7875" bottom="0.78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H11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/>
  <cols>
    <col collapsed="false" hidden="false" max="1" min="1" style="0" width="4.18367346938776"/>
    <col collapsed="false" hidden="false" max="2" min="2" style="23" width="14.1734693877551"/>
    <col collapsed="false" hidden="false" max="3" min="3" style="23" width="62.9081632653061"/>
    <col collapsed="false" hidden="false" max="4" min="4" style="0" width="4.45408163265306"/>
    <col collapsed="false" hidden="false" max="5" min="5" style="0" width="10.3928571428571"/>
    <col collapsed="false" hidden="false" max="6" min="6" style="0" width="9.71938775510204"/>
    <col collapsed="false" hidden="false" max="7" min="7" style="0" width="12.5561224489796"/>
    <col collapsed="false" hidden="false" max="9" min="8" style="0" width="8.50510204081633"/>
    <col collapsed="false" hidden="true" max="18" min="10" style="0" width="0"/>
    <col collapsed="false" hidden="false" max="28" min="19" style="0" width="8.50510204081633"/>
    <col collapsed="false" hidden="true" max="41" min="29" style="0" width="0"/>
    <col collapsed="false" hidden="false" max="51" min="42" style="0" width="8.50510204081633"/>
    <col collapsed="false" hidden="false" max="52" min="52" style="0" width="111.367346938776"/>
    <col collapsed="false" hidden="false" max="53" min="53" style="0" width="97.734693877551"/>
    <col collapsed="false" hidden="false" max="1025" min="54" style="0" width="8.50510204081633"/>
  </cols>
  <sheetData>
    <row r="1" customFormat="false" ht="16.5" hidden="false" customHeight="false" outlineLevel="0" collapsed="false">
      <c r="A1" s="162" t="s">
        <v>224</v>
      </c>
      <c r="B1" s="162"/>
      <c r="C1" s="162"/>
      <c r="D1" s="162"/>
      <c r="E1" s="162"/>
      <c r="F1" s="162"/>
      <c r="G1" s="162"/>
      <c r="AC1" s="0" t="s">
        <v>142</v>
      </c>
    </row>
    <row r="2" customFormat="false" ht="13.5" hidden="false" customHeight="false" outlineLevel="0" collapsed="false">
      <c r="A2" s="163" t="s">
        <v>122</v>
      </c>
      <c r="B2" s="164" t="s">
        <v>15</v>
      </c>
      <c r="C2" s="165" t="s">
        <v>17</v>
      </c>
      <c r="D2" s="166"/>
      <c r="E2" s="167"/>
      <c r="F2" s="167"/>
      <c r="G2" s="168"/>
    </row>
    <row r="3" customFormat="false" ht="12.75" hidden="false" customHeight="false" outlineLevel="0" collapsed="false">
      <c r="A3" s="169" t="s">
        <v>123</v>
      </c>
      <c r="B3" s="170" t="s">
        <v>49</v>
      </c>
      <c r="C3" s="171" t="s">
        <v>50</v>
      </c>
      <c r="D3" s="172"/>
      <c r="E3" s="173"/>
      <c r="F3" s="173"/>
      <c r="G3" s="174"/>
      <c r="AC3" s="23" t="s">
        <v>216</v>
      </c>
    </row>
    <row r="4" customFormat="false" ht="13.5" hidden="false" customHeight="false" outlineLevel="0" collapsed="false">
      <c r="A4" s="175" t="s">
        <v>124</v>
      </c>
      <c r="B4" s="176" t="s">
        <v>476</v>
      </c>
      <c r="C4" s="177" t="s">
        <v>477</v>
      </c>
      <c r="D4" s="178"/>
      <c r="E4" s="179"/>
      <c r="F4" s="179"/>
      <c r="G4" s="180"/>
    </row>
    <row r="5" customFormat="false" ht="14.25" hidden="false" customHeight="false" outlineLevel="0" collapsed="false">
      <c r="C5" s="181"/>
      <c r="D5" s="182"/>
    </row>
    <row r="6" customFormat="false" ht="27" hidden="false" customHeight="false" outlineLevel="0" collapsed="false">
      <c r="A6" s="183" t="s">
        <v>125</v>
      </c>
      <c r="B6" s="184" t="s">
        <v>126</v>
      </c>
      <c r="C6" s="185" t="s">
        <v>127</v>
      </c>
      <c r="D6" s="186" t="s">
        <v>128</v>
      </c>
      <c r="E6" s="187" t="s">
        <v>129</v>
      </c>
      <c r="F6" s="188" t="s">
        <v>130</v>
      </c>
      <c r="G6" s="183" t="s">
        <v>131</v>
      </c>
      <c r="H6" s="189" t="s">
        <v>143</v>
      </c>
      <c r="I6" s="190" t="s">
        <v>144</v>
      </c>
      <c r="J6" s="108"/>
    </row>
    <row r="7" customFormat="false" ht="12.75" hidden="false" customHeight="true" outlineLevel="0" collapsed="false">
      <c r="A7" s="191"/>
      <c r="B7" s="192" t="s">
        <v>145</v>
      </c>
      <c r="C7" s="193" t="s">
        <v>146</v>
      </c>
      <c r="D7" s="193"/>
      <c r="E7" s="193"/>
      <c r="F7" s="193"/>
      <c r="G7" s="193"/>
      <c r="H7" s="194"/>
      <c r="I7" s="195"/>
    </row>
    <row r="8" customFormat="false" ht="12.75" hidden="false" customHeight="false" outlineLevel="0" collapsed="false">
      <c r="A8" s="196" t="s">
        <v>147</v>
      </c>
      <c r="B8" s="197" t="s">
        <v>75</v>
      </c>
      <c r="C8" s="198" t="s">
        <v>76</v>
      </c>
      <c r="D8" s="199"/>
      <c r="E8" s="200"/>
      <c r="F8" s="201" t="n">
        <f aca="false">SUM(G9:G41)</f>
        <v>0</v>
      </c>
      <c r="G8" s="201"/>
      <c r="H8" s="202"/>
      <c r="I8" s="203"/>
      <c r="AE8" s="0" t="s">
        <v>148</v>
      </c>
    </row>
    <row r="9" customFormat="false" ht="12.75" hidden="false" customHeight="true" outlineLevel="1" collapsed="false">
      <c r="A9" s="204"/>
      <c r="B9" s="205" t="s">
        <v>478</v>
      </c>
      <c r="C9" s="205"/>
      <c r="D9" s="205"/>
      <c r="E9" s="205"/>
      <c r="F9" s="205"/>
      <c r="G9" s="205"/>
      <c r="H9" s="206"/>
      <c r="I9" s="207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  <c r="V9" s="208"/>
      <c r="W9" s="208"/>
      <c r="X9" s="208"/>
      <c r="Y9" s="208"/>
      <c r="Z9" s="208"/>
      <c r="AA9" s="208"/>
      <c r="AB9" s="208"/>
      <c r="AC9" s="208" t="n">
        <v>0</v>
      </c>
      <c r="AD9" s="208"/>
      <c r="AE9" s="208"/>
      <c r="AF9" s="208"/>
      <c r="AG9" s="208"/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customFormat="false" ht="22.5" hidden="false" customHeight="true" outlineLevel="1" collapsed="false">
      <c r="A10" s="204"/>
      <c r="B10" s="219" t="s">
        <v>479</v>
      </c>
      <c r="C10" s="219"/>
      <c r="D10" s="219"/>
      <c r="E10" s="219"/>
      <c r="F10" s="219"/>
      <c r="G10" s="219"/>
      <c r="H10" s="206"/>
      <c r="I10" s="207"/>
      <c r="J10" s="208"/>
      <c r="K10" s="208"/>
      <c r="L10" s="208"/>
      <c r="M10" s="208"/>
      <c r="N10" s="208"/>
      <c r="O10" s="208"/>
      <c r="P10" s="208"/>
      <c r="Q10" s="208"/>
      <c r="R10" s="208"/>
      <c r="S10" s="208"/>
      <c r="T10" s="208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  <c r="AE10" s="208" t="s">
        <v>173</v>
      </c>
      <c r="AF10" s="208"/>
      <c r="AG10" s="208"/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18" t="str">
        <f aca="false">B10</f>
        <v>nebo lesní půdy, s naložením na dopravní prostředek a vodorovným přemístěním na hromady v místě upotřebení nebo na dočasné či trvalé skládky se složením,</v>
      </c>
      <c r="BA10" s="208"/>
      <c r="BB10" s="208"/>
      <c r="BC10" s="208"/>
      <c r="BD10" s="208"/>
      <c r="BE10" s="208"/>
      <c r="BF10" s="208"/>
      <c r="BG10" s="208"/>
      <c r="BH10" s="208"/>
    </row>
    <row r="11" customFormat="false" ht="12.75" hidden="false" customHeight="false" outlineLevel="1" collapsed="false">
      <c r="A11" s="209" t="n">
        <v>1</v>
      </c>
      <c r="B11" s="210" t="s">
        <v>480</v>
      </c>
      <c r="C11" s="211" t="s">
        <v>481</v>
      </c>
      <c r="D11" s="212" t="s">
        <v>247</v>
      </c>
      <c r="E11" s="213" t="n">
        <v>0.2625</v>
      </c>
      <c r="F11" s="214"/>
      <c r="G11" s="215" t="n">
        <f aca="false">ROUND(E11*F11,2)</f>
        <v>0</v>
      </c>
      <c r="H11" s="206" t="s">
        <v>231</v>
      </c>
      <c r="I11" s="207" t="s">
        <v>486</v>
      </c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  <c r="AE11" s="208" t="s">
        <v>155</v>
      </c>
      <c r="AF11" s="208"/>
      <c r="AG11" s="208"/>
      <c r="AH11" s="208"/>
      <c r="AI11" s="208"/>
      <c r="AJ11" s="208"/>
      <c r="AK11" s="208"/>
      <c r="AL11" s="208"/>
      <c r="AM11" s="208" t="n">
        <v>21</v>
      </c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customFormat="false" ht="12.75" hidden="false" customHeight="false" outlineLevel="1" collapsed="false">
      <c r="A12" s="204"/>
      <c r="B12" s="216"/>
      <c r="C12" s="246" t="s">
        <v>615</v>
      </c>
      <c r="D12" s="247"/>
      <c r="E12" s="248" t="n">
        <v>0.2625</v>
      </c>
      <c r="F12" s="215"/>
      <c r="G12" s="215"/>
      <c r="H12" s="206"/>
      <c r="I12" s="207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  <c r="AE12" s="208"/>
      <c r="AF12" s="208"/>
      <c r="AG12" s="208"/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customFormat="false" ht="12.75" hidden="false" customHeight="true" outlineLevel="1" collapsed="false">
      <c r="A13" s="204"/>
      <c r="B13" s="219" t="s">
        <v>510</v>
      </c>
      <c r="C13" s="219"/>
      <c r="D13" s="219"/>
      <c r="E13" s="219"/>
      <c r="F13" s="219"/>
      <c r="G13" s="219"/>
      <c r="H13" s="206"/>
      <c r="I13" s="207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  <c r="U13" s="208"/>
      <c r="V13" s="208"/>
      <c r="W13" s="208"/>
      <c r="X13" s="208"/>
      <c r="Y13" s="208"/>
      <c r="Z13" s="208"/>
      <c r="AA13" s="208"/>
      <c r="AB13" s="208"/>
      <c r="AC13" s="208" t="n">
        <v>0</v>
      </c>
      <c r="AD13" s="208"/>
      <c r="AE13" s="208"/>
      <c r="AF13" s="208"/>
      <c r="AG13" s="208"/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customFormat="false" ht="22.5" hidden="false" customHeight="true" outlineLevel="1" collapsed="false">
      <c r="A14" s="204"/>
      <c r="B14" s="219" t="s">
        <v>511</v>
      </c>
      <c r="C14" s="219"/>
      <c r="D14" s="219"/>
      <c r="E14" s="219"/>
      <c r="F14" s="219"/>
      <c r="G14" s="219"/>
      <c r="H14" s="206"/>
      <c r="I14" s="207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 t="s">
        <v>173</v>
      </c>
      <c r="AF14" s="208"/>
      <c r="AG14" s="208"/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18" t="str">
        <f aca="false">B14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A14" s="208"/>
      <c r="BB14" s="208"/>
      <c r="BC14" s="208"/>
      <c r="BD14" s="208"/>
      <c r="BE14" s="208"/>
      <c r="BF14" s="208"/>
      <c r="BG14" s="208"/>
      <c r="BH14" s="208"/>
    </row>
    <row r="15" customFormat="false" ht="12.75" hidden="false" customHeight="false" outlineLevel="1" collapsed="false">
      <c r="A15" s="209" t="n">
        <v>2</v>
      </c>
      <c r="B15" s="210" t="s">
        <v>512</v>
      </c>
      <c r="C15" s="211" t="s">
        <v>616</v>
      </c>
      <c r="D15" s="212" t="s">
        <v>247</v>
      </c>
      <c r="E15" s="213" t="n">
        <v>21.4</v>
      </c>
      <c r="F15" s="214"/>
      <c r="G15" s="215" t="n">
        <f aca="false">ROUND(E15*F15,2)</f>
        <v>0</v>
      </c>
      <c r="H15" s="206" t="s">
        <v>231</v>
      </c>
      <c r="I15" s="207" t="s">
        <v>486</v>
      </c>
      <c r="J15" s="208"/>
      <c r="K15" s="208"/>
      <c r="L15" s="208"/>
      <c r="M15" s="208"/>
      <c r="N15" s="208"/>
      <c r="O15" s="208"/>
      <c r="P15" s="208"/>
      <c r="Q15" s="208"/>
      <c r="R15" s="208"/>
      <c r="S15" s="208"/>
      <c r="T15" s="208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  <c r="AE15" s="208" t="s">
        <v>155</v>
      </c>
      <c r="AF15" s="208"/>
      <c r="AG15" s="208"/>
      <c r="AH15" s="208"/>
      <c r="AI15" s="208"/>
      <c r="AJ15" s="208"/>
      <c r="AK15" s="208"/>
      <c r="AL15" s="208"/>
      <c r="AM15" s="208" t="n">
        <v>21</v>
      </c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customFormat="false" ht="12.75" hidden="false" customHeight="false" outlineLevel="1" collapsed="false">
      <c r="A16" s="204"/>
      <c r="B16" s="216"/>
      <c r="C16" s="246" t="s">
        <v>617</v>
      </c>
      <c r="D16" s="247"/>
      <c r="E16" s="248" t="n">
        <v>21.4</v>
      </c>
      <c r="F16" s="215"/>
      <c r="G16" s="215"/>
      <c r="H16" s="206"/>
      <c r="I16" s="207"/>
      <c r="J16" s="208"/>
      <c r="K16" s="208"/>
      <c r="L16" s="208"/>
      <c r="M16" s="208"/>
      <c r="N16" s="208"/>
      <c r="O16" s="208"/>
      <c r="P16" s="208"/>
      <c r="Q16" s="208"/>
      <c r="R16" s="208"/>
      <c r="S16" s="208"/>
      <c r="T16" s="208"/>
      <c r="U16" s="208"/>
      <c r="V16" s="208"/>
      <c r="W16" s="208"/>
      <c r="X16" s="208"/>
      <c r="Y16" s="208"/>
      <c r="Z16" s="208"/>
      <c r="AA16" s="208"/>
      <c r="AB16" s="208"/>
      <c r="AC16" s="208"/>
      <c r="AD16" s="208"/>
      <c r="AE16" s="208"/>
      <c r="AF16" s="208"/>
      <c r="AG16" s="208"/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customFormat="false" ht="12.75" hidden="false" customHeight="true" outlineLevel="1" collapsed="false">
      <c r="A17" s="204"/>
      <c r="B17" s="219" t="s">
        <v>282</v>
      </c>
      <c r="C17" s="219"/>
      <c r="D17" s="219"/>
      <c r="E17" s="219"/>
      <c r="F17" s="219"/>
      <c r="G17" s="219"/>
      <c r="H17" s="206"/>
      <c r="I17" s="207"/>
      <c r="J17" s="208"/>
      <c r="K17" s="208"/>
      <c r="L17" s="208"/>
      <c r="M17" s="208"/>
      <c r="N17" s="208"/>
      <c r="O17" s="208"/>
      <c r="P17" s="208"/>
      <c r="Q17" s="208"/>
      <c r="R17" s="208"/>
      <c r="S17" s="208"/>
      <c r="T17" s="208"/>
      <c r="U17" s="208"/>
      <c r="V17" s="208"/>
      <c r="W17" s="208"/>
      <c r="X17" s="208"/>
      <c r="Y17" s="208"/>
      <c r="Z17" s="208"/>
      <c r="AA17" s="208"/>
      <c r="AB17" s="208"/>
      <c r="AC17" s="208" t="n">
        <v>0</v>
      </c>
      <c r="AD17" s="208"/>
      <c r="AE17" s="208"/>
      <c r="AF17" s="208"/>
      <c r="AG17" s="208"/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customFormat="false" ht="12.75" hidden="false" customHeight="true" outlineLevel="1" collapsed="false">
      <c r="A18" s="204"/>
      <c r="B18" s="219" t="s">
        <v>283</v>
      </c>
      <c r="C18" s="219"/>
      <c r="D18" s="219"/>
      <c r="E18" s="219"/>
      <c r="F18" s="219"/>
      <c r="G18" s="219"/>
      <c r="H18" s="206"/>
      <c r="I18" s="207"/>
      <c r="J18" s="208"/>
      <c r="K18" s="208"/>
      <c r="L18" s="208"/>
      <c r="M18" s="208"/>
      <c r="N18" s="208"/>
      <c r="O18" s="208"/>
      <c r="P18" s="208"/>
      <c r="Q18" s="208"/>
      <c r="R18" s="208"/>
      <c r="S18" s="208"/>
      <c r="T18" s="208"/>
      <c r="U18" s="208"/>
      <c r="V18" s="208"/>
      <c r="W18" s="208"/>
      <c r="X18" s="208"/>
      <c r="Y18" s="208"/>
      <c r="Z18" s="208"/>
      <c r="AA18" s="208"/>
      <c r="AB18" s="208"/>
      <c r="AC18" s="208"/>
      <c r="AD18" s="208"/>
      <c r="AE18" s="208" t="s">
        <v>173</v>
      </c>
      <c r="AF18" s="208"/>
      <c r="AG18" s="208"/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customFormat="false" ht="12.75" hidden="false" customHeight="false" outlineLevel="1" collapsed="false">
      <c r="A19" s="209" t="n">
        <v>3</v>
      </c>
      <c r="B19" s="210" t="s">
        <v>515</v>
      </c>
      <c r="C19" s="211" t="s">
        <v>516</v>
      </c>
      <c r="D19" s="212" t="s">
        <v>247</v>
      </c>
      <c r="E19" s="213" t="n">
        <v>21.4</v>
      </c>
      <c r="F19" s="214"/>
      <c r="G19" s="215" t="n">
        <f aca="false">ROUND(E19*F19,2)</f>
        <v>0</v>
      </c>
      <c r="H19" s="206" t="s">
        <v>231</v>
      </c>
      <c r="I19" s="207" t="s">
        <v>486</v>
      </c>
      <c r="J19" s="208"/>
      <c r="K19" s="208"/>
      <c r="L19" s="208"/>
      <c r="M19" s="208"/>
      <c r="N19" s="208"/>
      <c r="O19" s="208"/>
      <c r="P19" s="208"/>
      <c r="Q19" s="208"/>
      <c r="R19" s="208"/>
      <c r="S19" s="208"/>
      <c r="T19" s="208"/>
      <c r="U19" s="208"/>
      <c r="V19" s="208"/>
      <c r="W19" s="208"/>
      <c r="X19" s="208"/>
      <c r="Y19" s="208"/>
      <c r="Z19" s="208"/>
      <c r="AA19" s="208"/>
      <c r="AB19" s="208"/>
      <c r="AC19" s="208"/>
      <c r="AD19" s="208"/>
      <c r="AE19" s="208" t="s">
        <v>155</v>
      </c>
      <c r="AF19" s="208"/>
      <c r="AG19" s="208"/>
      <c r="AH19" s="208"/>
      <c r="AI19" s="208"/>
      <c r="AJ19" s="208"/>
      <c r="AK19" s="208"/>
      <c r="AL19" s="208"/>
      <c r="AM19" s="208" t="n">
        <v>21</v>
      </c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customFormat="false" ht="12.75" hidden="false" customHeight="true" outlineLevel="1" collapsed="false">
      <c r="A20" s="204"/>
      <c r="B20" s="219" t="s">
        <v>288</v>
      </c>
      <c r="C20" s="219"/>
      <c r="D20" s="219"/>
      <c r="E20" s="219"/>
      <c r="F20" s="219"/>
      <c r="G20" s="219"/>
      <c r="H20" s="206"/>
      <c r="I20" s="207"/>
      <c r="J20" s="208"/>
      <c r="K20" s="208"/>
      <c r="L20" s="208"/>
      <c r="M20" s="208"/>
      <c r="N20" s="208"/>
      <c r="O20" s="208"/>
      <c r="P20" s="208"/>
      <c r="Q20" s="208"/>
      <c r="R20" s="208"/>
      <c r="S20" s="208"/>
      <c r="T20" s="208"/>
      <c r="U20" s="208"/>
      <c r="V20" s="208"/>
      <c r="W20" s="208"/>
      <c r="X20" s="208"/>
      <c r="Y20" s="208"/>
      <c r="Z20" s="208"/>
      <c r="AA20" s="208"/>
      <c r="AB20" s="208"/>
      <c r="AC20" s="208" t="n">
        <v>0</v>
      </c>
      <c r="AD20" s="208"/>
      <c r="AE20" s="208"/>
      <c r="AF20" s="208"/>
      <c r="AG20" s="208"/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customFormat="false" ht="12.75" hidden="false" customHeight="true" outlineLevel="1" collapsed="false">
      <c r="A21" s="204"/>
      <c r="B21" s="219" t="s">
        <v>289</v>
      </c>
      <c r="C21" s="219"/>
      <c r="D21" s="219"/>
      <c r="E21" s="219"/>
      <c r="F21" s="219"/>
      <c r="G21" s="219"/>
      <c r="H21" s="206"/>
      <c r="I21" s="207"/>
      <c r="J21" s="208"/>
      <c r="K21" s="208"/>
      <c r="L21" s="208"/>
      <c r="M21" s="208"/>
      <c r="N21" s="208"/>
      <c r="O21" s="208"/>
      <c r="P21" s="208"/>
      <c r="Q21" s="208"/>
      <c r="R21" s="208"/>
      <c r="S21" s="208"/>
      <c r="T21" s="208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  <c r="AE21" s="208" t="s">
        <v>173</v>
      </c>
      <c r="AF21" s="208"/>
      <c r="AG21" s="208"/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customFormat="false" ht="12.75" hidden="false" customHeight="false" outlineLevel="1" collapsed="false">
      <c r="A22" s="209" t="n">
        <v>4</v>
      </c>
      <c r="B22" s="210" t="s">
        <v>517</v>
      </c>
      <c r="C22" s="211" t="s">
        <v>518</v>
      </c>
      <c r="D22" s="212" t="s">
        <v>247</v>
      </c>
      <c r="E22" s="213" t="n">
        <v>21.4</v>
      </c>
      <c r="F22" s="214"/>
      <c r="G22" s="215" t="n">
        <f aca="false">ROUND(E22*F22,2)</f>
        <v>0</v>
      </c>
      <c r="H22" s="206" t="s">
        <v>231</v>
      </c>
      <c r="I22" s="207" t="s">
        <v>486</v>
      </c>
      <c r="J22" s="208"/>
      <c r="K22" s="208"/>
      <c r="L22" s="208"/>
      <c r="M22" s="208"/>
      <c r="N22" s="208"/>
      <c r="O22" s="208"/>
      <c r="P22" s="208"/>
      <c r="Q22" s="208"/>
      <c r="R22" s="208"/>
      <c r="S22" s="208"/>
      <c r="T22" s="208"/>
      <c r="U22" s="208"/>
      <c r="V22" s="208"/>
      <c r="W22" s="208"/>
      <c r="X22" s="208"/>
      <c r="Y22" s="208"/>
      <c r="Z22" s="208"/>
      <c r="AA22" s="208"/>
      <c r="AB22" s="208"/>
      <c r="AC22" s="208"/>
      <c r="AD22" s="208"/>
      <c r="AE22" s="208" t="s">
        <v>155</v>
      </c>
      <c r="AF22" s="208"/>
      <c r="AG22" s="208"/>
      <c r="AH22" s="208"/>
      <c r="AI22" s="208"/>
      <c r="AJ22" s="208"/>
      <c r="AK22" s="208"/>
      <c r="AL22" s="208"/>
      <c r="AM22" s="208" t="n">
        <v>21</v>
      </c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customFormat="false" ht="12.75" hidden="false" customHeight="false" outlineLevel="1" collapsed="false">
      <c r="A23" s="209" t="n">
        <v>5</v>
      </c>
      <c r="B23" s="210" t="s">
        <v>519</v>
      </c>
      <c r="C23" s="211" t="s">
        <v>520</v>
      </c>
      <c r="D23" s="212" t="s">
        <v>247</v>
      </c>
      <c r="E23" s="213" t="n">
        <v>8.34</v>
      </c>
      <c r="F23" s="214"/>
      <c r="G23" s="215" t="n">
        <f aca="false">ROUND(E23*F23,2)</f>
        <v>0</v>
      </c>
      <c r="H23" s="206" t="s">
        <v>231</v>
      </c>
      <c r="I23" s="207" t="s">
        <v>486</v>
      </c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 t="s">
        <v>155</v>
      </c>
      <c r="AF23" s="208"/>
      <c r="AG23" s="208"/>
      <c r="AH23" s="208"/>
      <c r="AI23" s="208"/>
      <c r="AJ23" s="208"/>
      <c r="AK23" s="208"/>
      <c r="AL23" s="208"/>
      <c r="AM23" s="208" t="n">
        <v>21</v>
      </c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customFormat="false" ht="12.75" hidden="false" customHeight="false" outlineLevel="1" collapsed="false">
      <c r="A24" s="204"/>
      <c r="B24" s="216"/>
      <c r="C24" s="246" t="s">
        <v>618</v>
      </c>
      <c r="D24" s="247"/>
      <c r="E24" s="248" t="n">
        <v>8.34</v>
      </c>
      <c r="F24" s="215"/>
      <c r="G24" s="215"/>
      <c r="H24" s="206"/>
      <c r="I24" s="207"/>
      <c r="J24" s="208"/>
      <c r="K24" s="208"/>
      <c r="L24" s="208"/>
      <c r="M24" s="208"/>
      <c r="N24" s="208"/>
      <c r="O24" s="208"/>
      <c r="P24" s="208"/>
      <c r="Q24" s="208"/>
      <c r="R24" s="208"/>
      <c r="S24" s="208"/>
      <c r="T24" s="208"/>
      <c r="U24" s="208"/>
      <c r="V24" s="208"/>
      <c r="W24" s="208"/>
      <c r="X24" s="208"/>
      <c r="Y24" s="208"/>
      <c r="Z24" s="208"/>
      <c r="AA24" s="208"/>
      <c r="AB24" s="208"/>
      <c r="AC24" s="208"/>
      <c r="AD24" s="208"/>
      <c r="AE24" s="208"/>
      <c r="AF24" s="208"/>
      <c r="AG24" s="208"/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customFormat="false" ht="12.75" hidden="false" customHeight="true" outlineLevel="1" collapsed="false">
      <c r="A25" s="204"/>
      <c r="B25" s="219" t="s">
        <v>521</v>
      </c>
      <c r="C25" s="219"/>
      <c r="D25" s="219"/>
      <c r="E25" s="219"/>
      <c r="F25" s="219"/>
      <c r="G25" s="219"/>
      <c r="H25" s="206"/>
      <c r="I25" s="207"/>
      <c r="J25" s="208"/>
      <c r="K25" s="208"/>
      <c r="L25" s="208"/>
      <c r="M25" s="208"/>
      <c r="N25" s="208"/>
      <c r="O25" s="208"/>
      <c r="P25" s="208"/>
      <c r="Q25" s="208"/>
      <c r="R25" s="208"/>
      <c r="S25" s="208"/>
      <c r="T25" s="208"/>
      <c r="U25" s="208"/>
      <c r="V25" s="208"/>
      <c r="W25" s="208"/>
      <c r="X25" s="208"/>
      <c r="Y25" s="208"/>
      <c r="Z25" s="208"/>
      <c r="AA25" s="208"/>
      <c r="AB25" s="208"/>
      <c r="AC25" s="208" t="n">
        <v>0</v>
      </c>
      <c r="AD25" s="208"/>
      <c r="AE25" s="208"/>
      <c r="AF25" s="208"/>
      <c r="AG25" s="208"/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customFormat="false" ht="12.75" hidden="false" customHeight="true" outlineLevel="1" collapsed="false">
      <c r="A26" s="204"/>
      <c r="B26" s="219" t="s">
        <v>522</v>
      </c>
      <c r="C26" s="219"/>
      <c r="D26" s="219"/>
      <c r="E26" s="219"/>
      <c r="F26" s="219"/>
      <c r="G26" s="219"/>
      <c r="H26" s="206"/>
      <c r="I26" s="207"/>
      <c r="J26" s="208"/>
      <c r="K26" s="208"/>
      <c r="L26" s="208"/>
      <c r="M26" s="208"/>
      <c r="N26" s="208"/>
      <c r="O26" s="208"/>
      <c r="P26" s="208"/>
      <c r="Q26" s="208"/>
      <c r="R26" s="208"/>
      <c r="S26" s="208"/>
      <c r="T26" s="208"/>
      <c r="U26" s="208"/>
      <c r="V26" s="208"/>
      <c r="W26" s="208"/>
      <c r="X26" s="208"/>
      <c r="Y26" s="208"/>
      <c r="Z26" s="208"/>
      <c r="AA26" s="208"/>
      <c r="AB26" s="208"/>
      <c r="AC26" s="208"/>
      <c r="AD26" s="208"/>
      <c r="AE26" s="208" t="s">
        <v>173</v>
      </c>
      <c r="AF26" s="208"/>
      <c r="AG26" s="208"/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customFormat="false" ht="12.75" hidden="false" customHeight="false" outlineLevel="1" collapsed="false">
      <c r="A27" s="209" t="n">
        <v>6</v>
      </c>
      <c r="B27" s="210" t="s">
        <v>523</v>
      </c>
      <c r="C27" s="211" t="s">
        <v>312</v>
      </c>
      <c r="D27" s="212" t="s">
        <v>247</v>
      </c>
      <c r="E27" s="213" t="n">
        <v>8.34</v>
      </c>
      <c r="F27" s="214"/>
      <c r="G27" s="215" t="n">
        <f aca="false">ROUND(E27*F27,2)</f>
        <v>0</v>
      </c>
      <c r="H27" s="206" t="s">
        <v>524</v>
      </c>
      <c r="I27" s="207" t="s">
        <v>486</v>
      </c>
      <c r="J27" s="208"/>
      <c r="K27" s="208"/>
      <c r="L27" s="208"/>
      <c r="M27" s="208"/>
      <c r="N27" s="208"/>
      <c r="O27" s="208"/>
      <c r="P27" s="208"/>
      <c r="Q27" s="208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  <c r="AE27" s="208" t="s">
        <v>155</v>
      </c>
      <c r="AF27" s="208"/>
      <c r="AG27" s="208"/>
      <c r="AH27" s="208"/>
      <c r="AI27" s="208"/>
      <c r="AJ27" s="208"/>
      <c r="AK27" s="208"/>
      <c r="AL27" s="208"/>
      <c r="AM27" s="208" t="n">
        <v>21</v>
      </c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customFormat="false" ht="12.75" hidden="false" customHeight="true" outlineLevel="1" collapsed="false">
      <c r="A28" s="204"/>
      <c r="B28" s="219" t="s">
        <v>294</v>
      </c>
      <c r="C28" s="219"/>
      <c r="D28" s="219"/>
      <c r="E28" s="219"/>
      <c r="F28" s="219"/>
      <c r="G28" s="219"/>
      <c r="H28" s="206"/>
      <c r="I28" s="207"/>
      <c r="J28" s="208"/>
      <c r="K28" s="208"/>
      <c r="L28" s="208"/>
      <c r="M28" s="208"/>
      <c r="N28" s="208"/>
      <c r="O28" s="208"/>
      <c r="P28" s="208"/>
      <c r="Q28" s="208"/>
      <c r="R28" s="208"/>
      <c r="S28" s="208"/>
      <c r="T28" s="208"/>
      <c r="U28" s="208"/>
      <c r="V28" s="208"/>
      <c r="W28" s="208"/>
      <c r="X28" s="208"/>
      <c r="Y28" s="208"/>
      <c r="Z28" s="208"/>
      <c r="AA28" s="208"/>
      <c r="AB28" s="208"/>
      <c r="AC28" s="208" t="n">
        <v>0</v>
      </c>
      <c r="AD28" s="208"/>
      <c r="AE28" s="208"/>
      <c r="AF28" s="208"/>
      <c r="AG28" s="208"/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customFormat="false" ht="12.75" hidden="false" customHeight="true" outlineLevel="1" collapsed="false">
      <c r="A29" s="204"/>
      <c r="B29" s="219" t="s">
        <v>295</v>
      </c>
      <c r="C29" s="219"/>
      <c r="D29" s="219"/>
      <c r="E29" s="219"/>
      <c r="F29" s="219"/>
      <c r="G29" s="219"/>
      <c r="H29" s="206"/>
      <c r="I29" s="207"/>
      <c r="J29" s="208"/>
      <c r="K29" s="208"/>
      <c r="L29" s="208"/>
      <c r="M29" s="208"/>
      <c r="N29" s="208"/>
      <c r="O29" s="208"/>
      <c r="P29" s="208"/>
      <c r="Q29" s="208"/>
      <c r="R29" s="208"/>
      <c r="S29" s="208"/>
      <c r="T29" s="208"/>
      <c r="U29" s="208"/>
      <c r="V29" s="208"/>
      <c r="W29" s="208"/>
      <c r="X29" s="208"/>
      <c r="Y29" s="208"/>
      <c r="Z29" s="208"/>
      <c r="AA29" s="208"/>
      <c r="AB29" s="208"/>
      <c r="AC29" s="208" t="n">
        <v>1</v>
      </c>
      <c r="AD29" s="208"/>
      <c r="AE29" s="208"/>
      <c r="AF29" s="208"/>
      <c r="AG29" s="208"/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customFormat="false" ht="12.75" hidden="false" customHeight="false" outlineLevel="1" collapsed="false">
      <c r="A30" s="209" t="n">
        <v>7</v>
      </c>
      <c r="B30" s="210" t="s">
        <v>525</v>
      </c>
      <c r="C30" s="211" t="s">
        <v>526</v>
      </c>
      <c r="D30" s="212" t="s">
        <v>247</v>
      </c>
      <c r="E30" s="213" t="n">
        <v>8.34</v>
      </c>
      <c r="F30" s="214"/>
      <c r="G30" s="215" t="n">
        <f aca="false">ROUND(E30*F30,2)</f>
        <v>0</v>
      </c>
      <c r="H30" s="206" t="s">
        <v>231</v>
      </c>
      <c r="I30" s="207" t="s">
        <v>486</v>
      </c>
      <c r="J30" s="208"/>
      <c r="K30" s="208"/>
      <c r="L30" s="208"/>
      <c r="M30" s="208"/>
      <c r="N30" s="208"/>
      <c r="O30" s="208"/>
      <c r="P30" s="208"/>
      <c r="Q30" s="208"/>
      <c r="R30" s="208"/>
      <c r="S30" s="208"/>
      <c r="T30" s="208"/>
      <c r="U30" s="208"/>
      <c r="V30" s="208"/>
      <c r="W30" s="208"/>
      <c r="X30" s="208"/>
      <c r="Y30" s="208"/>
      <c r="Z30" s="208"/>
      <c r="AA30" s="208"/>
      <c r="AB30" s="208"/>
      <c r="AC30" s="208"/>
      <c r="AD30" s="208"/>
      <c r="AE30" s="208" t="s">
        <v>155</v>
      </c>
      <c r="AF30" s="208"/>
      <c r="AG30" s="208"/>
      <c r="AH30" s="208"/>
      <c r="AI30" s="208"/>
      <c r="AJ30" s="208"/>
      <c r="AK30" s="208"/>
      <c r="AL30" s="208"/>
      <c r="AM30" s="208" t="n">
        <v>21</v>
      </c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customFormat="false" ht="12.75" hidden="false" customHeight="true" outlineLevel="1" collapsed="false">
      <c r="A31" s="204"/>
      <c r="B31" s="219" t="s">
        <v>302</v>
      </c>
      <c r="C31" s="219"/>
      <c r="D31" s="219"/>
      <c r="E31" s="219"/>
      <c r="F31" s="219"/>
      <c r="G31" s="219"/>
      <c r="H31" s="206"/>
      <c r="I31" s="207"/>
      <c r="J31" s="208"/>
      <c r="K31" s="208"/>
      <c r="L31" s="208"/>
      <c r="M31" s="208"/>
      <c r="N31" s="208"/>
      <c r="O31" s="208"/>
      <c r="P31" s="208"/>
      <c r="Q31" s="208"/>
      <c r="R31" s="208"/>
      <c r="S31" s="208"/>
      <c r="T31" s="208"/>
      <c r="U31" s="208"/>
      <c r="V31" s="208"/>
      <c r="W31" s="208"/>
      <c r="X31" s="208"/>
      <c r="Y31" s="208"/>
      <c r="Z31" s="208"/>
      <c r="AA31" s="208"/>
      <c r="AB31" s="208"/>
      <c r="AC31" s="208" t="n">
        <v>0</v>
      </c>
      <c r="AD31" s="208"/>
      <c r="AE31" s="208"/>
      <c r="AF31" s="208"/>
      <c r="AG31" s="208"/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customFormat="false" ht="12.75" hidden="false" customHeight="true" outlineLevel="1" collapsed="false">
      <c r="A32" s="204"/>
      <c r="B32" s="219" t="s">
        <v>303</v>
      </c>
      <c r="C32" s="219"/>
      <c r="D32" s="219"/>
      <c r="E32" s="219"/>
      <c r="F32" s="219"/>
      <c r="G32" s="219"/>
      <c r="H32" s="206"/>
      <c r="I32" s="207"/>
      <c r="J32" s="208"/>
      <c r="K32" s="208"/>
      <c r="L32" s="208"/>
      <c r="M32" s="208"/>
      <c r="N32" s="208"/>
      <c r="O32" s="208"/>
      <c r="P32" s="208"/>
      <c r="Q32" s="208"/>
      <c r="R32" s="208"/>
      <c r="S32" s="208"/>
      <c r="T32" s="208"/>
      <c r="U32" s="208"/>
      <c r="V32" s="208"/>
      <c r="W32" s="208"/>
      <c r="X32" s="208"/>
      <c r="Y32" s="208"/>
      <c r="Z32" s="208"/>
      <c r="AA32" s="208"/>
      <c r="AB32" s="208"/>
      <c r="AC32" s="208"/>
      <c r="AD32" s="208"/>
      <c r="AE32" s="208" t="s">
        <v>173</v>
      </c>
      <c r="AF32" s="208"/>
      <c r="AG32" s="208"/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customFormat="false" ht="22.5" hidden="false" customHeight="false" outlineLevel="1" collapsed="false">
      <c r="A33" s="209" t="n">
        <v>8</v>
      </c>
      <c r="B33" s="210" t="s">
        <v>304</v>
      </c>
      <c r="C33" s="211" t="s">
        <v>528</v>
      </c>
      <c r="D33" s="212" t="s">
        <v>247</v>
      </c>
      <c r="E33" s="213" t="n">
        <v>13.06</v>
      </c>
      <c r="F33" s="214"/>
      <c r="G33" s="215" t="n">
        <f aca="false">ROUND(E33*F33,2)</f>
        <v>0</v>
      </c>
      <c r="H33" s="206" t="s">
        <v>231</v>
      </c>
      <c r="I33" s="207" t="s">
        <v>486</v>
      </c>
      <c r="J33" s="208"/>
      <c r="K33" s="208"/>
      <c r="L33" s="208"/>
      <c r="M33" s="208"/>
      <c r="N33" s="208"/>
      <c r="O33" s="208"/>
      <c r="P33" s="208"/>
      <c r="Q33" s="208"/>
      <c r="R33" s="208"/>
      <c r="S33" s="208"/>
      <c r="T33" s="208"/>
      <c r="U33" s="208"/>
      <c r="V33" s="208"/>
      <c r="W33" s="208"/>
      <c r="X33" s="208"/>
      <c r="Y33" s="208"/>
      <c r="Z33" s="208"/>
      <c r="AA33" s="208"/>
      <c r="AB33" s="208"/>
      <c r="AC33" s="208"/>
      <c r="AD33" s="208"/>
      <c r="AE33" s="208" t="s">
        <v>155</v>
      </c>
      <c r="AF33" s="208"/>
      <c r="AG33" s="208"/>
      <c r="AH33" s="208"/>
      <c r="AI33" s="208"/>
      <c r="AJ33" s="208"/>
      <c r="AK33" s="208"/>
      <c r="AL33" s="208"/>
      <c r="AM33" s="208" t="n">
        <v>21</v>
      </c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customFormat="false" ht="12.75" hidden="false" customHeight="true" outlineLevel="1" collapsed="false">
      <c r="A34" s="204"/>
      <c r="B34" s="216"/>
      <c r="C34" s="217" t="s">
        <v>306</v>
      </c>
      <c r="D34" s="217"/>
      <c r="E34" s="217"/>
      <c r="F34" s="217"/>
      <c r="G34" s="217"/>
      <c r="H34" s="206"/>
      <c r="I34" s="207"/>
      <c r="J34" s="208"/>
      <c r="K34" s="208"/>
      <c r="L34" s="208"/>
      <c r="M34" s="208"/>
      <c r="N34" s="208"/>
      <c r="O34" s="208"/>
      <c r="P34" s="208"/>
      <c r="Q34" s="208"/>
      <c r="R34" s="208"/>
      <c r="S34" s="208"/>
      <c r="T34" s="208"/>
      <c r="U34" s="208"/>
      <c r="V34" s="208"/>
      <c r="W34" s="208"/>
      <c r="X34" s="208"/>
      <c r="Y34" s="208"/>
      <c r="Z34" s="208"/>
      <c r="AA34" s="208"/>
      <c r="AB34" s="208"/>
      <c r="AC34" s="208"/>
      <c r="AD34" s="208"/>
      <c r="AE34" s="208"/>
      <c r="AF34" s="208"/>
      <c r="AG34" s="208"/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18" t="str">
        <f aca="false">C34</f>
        <v>včetně strojního přemístění materiálu pro zásyp ze vzdálenosti do 10 m od okraje zásypu</v>
      </c>
      <c r="BB34" s="208"/>
      <c r="BC34" s="208"/>
      <c r="BD34" s="208"/>
      <c r="BE34" s="208"/>
      <c r="BF34" s="208"/>
      <c r="BG34" s="208"/>
      <c r="BH34" s="208"/>
    </row>
    <row r="35" customFormat="false" ht="12.75" hidden="false" customHeight="false" outlineLevel="1" collapsed="false">
      <c r="A35" s="204"/>
      <c r="B35" s="216"/>
      <c r="C35" s="246" t="s">
        <v>619</v>
      </c>
      <c r="D35" s="247"/>
      <c r="E35" s="248" t="n">
        <v>13.06</v>
      </c>
      <c r="F35" s="215"/>
      <c r="G35" s="215"/>
      <c r="H35" s="206"/>
      <c r="I35" s="207"/>
      <c r="J35" s="208"/>
      <c r="K35" s="208"/>
      <c r="L35" s="208"/>
      <c r="M35" s="208"/>
      <c r="N35" s="208"/>
      <c r="O35" s="208"/>
      <c r="P35" s="208"/>
      <c r="Q35" s="208"/>
      <c r="R35" s="208"/>
      <c r="S35" s="208"/>
      <c r="T35" s="208"/>
      <c r="U35" s="208"/>
      <c r="V35" s="208"/>
      <c r="W35" s="208"/>
      <c r="X35" s="208"/>
      <c r="Y35" s="208"/>
      <c r="Z35" s="208"/>
      <c r="AA35" s="208"/>
      <c r="AB35" s="208"/>
      <c r="AC35" s="208"/>
      <c r="AD35" s="208"/>
      <c r="AE35" s="208"/>
      <c r="AF35" s="208"/>
      <c r="AG35" s="208"/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customFormat="false" ht="12.75" hidden="false" customHeight="true" outlineLevel="1" collapsed="false">
      <c r="A36" s="204"/>
      <c r="B36" s="219" t="s">
        <v>530</v>
      </c>
      <c r="C36" s="219"/>
      <c r="D36" s="219"/>
      <c r="E36" s="219"/>
      <c r="F36" s="219"/>
      <c r="G36" s="219"/>
      <c r="H36" s="206"/>
      <c r="I36" s="207"/>
      <c r="J36" s="208"/>
      <c r="K36" s="208"/>
      <c r="L36" s="208"/>
      <c r="M36" s="208"/>
      <c r="N36" s="208"/>
      <c r="O36" s="208"/>
      <c r="P36" s="208"/>
      <c r="Q36" s="208"/>
      <c r="R36" s="208"/>
      <c r="S36" s="208"/>
      <c r="T36" s="208"/>
      <c r="U36" s="208"/>
      <c r="V36" s="208"/>
      <c r="W36" s="208"/>
      <c r="X36" s="208"/>
      <c r="Y36" s="208"/>
      <c r="Z36" s="208"/>
      <c r="AA36" s="208"/>
      <c r="AB36" s="208"/>
      <c r="AC36" s="208" t="n">
        <v>0</v>
      </c>
      <c r="AD36" s="208"/>
      <c r="AE36" s="208"/>
      <c r="AF36" s="208"/>
      <c r="AG36" s="208"/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customFormat="false" ht="12.75" hidden="false" customHeight="true" outlineLevel="1" collapsed="false">
      <c r="A37" s="204"/>
      <c r="B37" s="219" t="s">
        <v>531</v>
      </c>
      <c r="C37" s="219"/>
      <c r="D37" s="219"/>
      <c r="E37" s="219"/>
      <c r="F37" s="219"/>
      <c r="G37" s="219"/>
      <c r="H37" s="206"/>
      <c r="I37" s="207"/>
      <c r="J37" s="208"/>
      <c r="K37" s="208"/>
      <c r="L37" s="208"/>
      <c r="M37" s="208"/>
      <c r="N37" s="208"/>
      <c r="O37" s="208"/>
      <c r="P37" s="208"/>
      <c r="Q37" s="208"/>
      <c r="R37" s="208"/>
      <c r="S37" s="208"/>
      <c r="T37" s="208"/>
      <c r="U37" s="208"/>
      <c r="V37" s="208"/>
      <c r="W37" s="208"/>
      <c r="X37" s="208"/>
      <c r="Y37" s="208"/>
      <c r="Z37" s="208"/>
      <c r="AA37" s="208"/>
      <c r="AB37" s="208"/>
      <c r="AC37" s="208"/>
      <c r="AD37" s="208"/>
      <c r="AE37" s="208" t="s">
        <v>173</v>
      </c>
      <c r="AF37" s="208"/>
      <c r="AG37" s="208"/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18" t="str">
        <f aca="false">B37</f>
        <v>vč. urovnání ornice, naložení na skládce, vodorovným přemístěním ornice na místo rozprostření, založení trávníku osetím a dodávky travního semene.</v>
      </c>
      <c r="BA37" s="208"/>
      <c r="BB37" s="208"/>
      <c r="BC37" s="208"/>
      <c r="BD37" s="208"/>
      <c r="BE37" s="208"/>
      <c r="BF37" s="208"/>
      <c r="BG37" s="208"/>
      <c r="BH37" s="208"/>
    </row>
    <row r="38" customFormat="false" ht="12.75" hidden="false" customHeight="false" outlineLevel="1" collapsed="false">
      <c r="A38" s="209" t="n">
        <v>9</v>
      </c>
      <c r="B38" s="210" t="s">
        <v>532</v>
      </c>
      <c r="C38" s="211" t="s">
        <v>620</v>
      </c>
      <c r="D38" s="212" t="s">
        <v>273</v>
      </c>
      <c r="E38" s="213" t="n">
        <v>17.5</v>
      </c>
      <c r="F38" s="214"/>
      <c r="G38" s="215" t="n">
        <f aca="false">ROUND(E38*F38,2)</f>
        <v>0</v>
      </c>
      <c r="H38" s="206" t="s">
        <v>534</v>
      </c>
      <c r="I38" s="207" t="s">
        <v>154</v>
      </c>
      <c r="J38" s="208"/>
      <c r="K38" s="208"/>
      <c r="L38" s="208"/>
      <c r="M38" s="208"/>
      <c r="N38" s="208"/>
      <c r="O38" s="208"/>
      <c r="P38" s="208"/>
      <c r="Q38" s="208"/>
      <c r="R38" s="208"/>
      <c r="S38" s="208"/>
      <c r="T38" s="208"/>
      <c r="U38" s="208"/>
      <c r="V38" s="208"/>
      <c r="W38" s="208"/>
      <c r="X38" s="208"/>
      <c r="Y38" s="208"/>
      <c r="Z38" s="208"/>
      <c r="AA38" s="208"/>
      <c r="AB38" s="208"/>
      <c r="AC38" s="208"/>
      <c r="AD38" s="208"/>
      <c r="AE38" s="208" t="s">
        <v>155</v>
      </c>
      <c r="AF38" s="208"/>
      <c r="AG38" s="208"/>
      <c r="AH38" s="208"/>
      <c r="AI38" s="208"/>
      <c r="AJ38" s="208"/>
      <c r="AK38" s="208"/>
      <c r="AL38" s="208"/>
      <c r="AM38" s="208" t="n">
        <v>21</v>
      </c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customFormat="false" ht="12.75" hidden="false" customHeight="false" outlineLevel="1" collapsed="false">
      <c r="A39" s="204"/>
      <c r="B39" s="216"/>
      <c r="C39" s="246" t="s">
        <v>621</v>
      </c>
      <c r="D39" s="247"/>
      <c r="E39" s="248" t="n">
        <v>17.5</v>
      </c>
      <c r="F39" s="215"/>
      <c r="G39" s="215"/>
      <c r="H39" s="206"/>
      <c r="I39" s="207"/>
      <c r="J39" s="208"/>
      <c r="K39" s="208"/>
      <c r="L39" s="208"/>
      <c r="M39" s="208"/>
      <c r="N39" s="208"/>
      <c r="O39" s="208"/>
      <c r="P39" s="208"/>
      <c r="Q39" s="208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  <c r="AE39" s="208"/>
      <c r="AF39" s="208"/>
      <c r="AG39" s="208"/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customFormat="false" ht="12.75" hidden="false" customHeight="false" outlineLevel="1" collapsed="false">
      <c r="A40" s="209" t="n">
        <v>10</v>
      </c>
      <c r="B40" s="210" t="s">
        <v>535</v>
      </c>
      <c r="C40" s="211" t="s">
        <v>536</v>
      </c>
      <c r="D40" s="212" t="s">
        <v>330</v>
      </c>
      <c r="E40" s="213" t="n">
        <v>2.016</v>
      </c>
      <c r="F40" s="214"/>
      <c r="G40" s="215" t="n">
        <f aca="false">ROUND(E40*F40,2)</f>
        <v>0</v>
      </c>
      <c r="H40" s="206" t="s">
        <v>331</v>
      </c>
      <c r="I40" s="207" t="s">
        <v>486</v>
      </c>
      <c r="J40" s="208"/>
      <c r="K40" s="208"/>
      <c r="L40" s="208"/>
      <c r="M40" s="208"/>
      <c r="N40" s="208"/>
      <c r="O40" s="208"/>
      <c r="P40" s="208"/>
      <c r="Q40" s="208"/>
      <c r="R40" s="208"/>
      <c r="S40" s="208"/>
      <c r="T40" s="208"/>
      <c r="U40" s="208"/>
      <c r="V40" s="208"/>
      <c r="W40" s="208"/>
      <c r="X40" s="208"/>
      <c r="Y40" s="208"/>
      <c r="Z40" s="208"/>
      <c r="AA40" s="208"/>
      <c r="AB40" s="208"/>
      <c r="AC40" s="208"/>
      <c r="AD40" s="208"/>
      <c r="AE40" s="208" t="s">
        <v>155</v>
      </c>
      <c r="AF40" s="208"/>
      <c r="AG40" s="208"/>
      <c r="AH40" s="208"/>
      <c r="AI40" s="208"/>
      <c r="AJ40" s="208"/>
      <c r="AK40" s="208"/>
      <c r="AL40" s="208"/>
      <c r="AM40" s="208" t="n">
        <v>21</v>
      </c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customFormat="false" ht="12.75" hidden="false" customHeight="false" outlineLevel="1" collapsed="false">
      <c r="A41" s="204"/>
      <c r="B41" s="216"/>
      <c r="C41" s="246" t="s">
        <v>622</v>
      </c>
      <c r="D41" s="247"/>
      <c r="E41" s="248" t="n">
        <v>2.016</v>
      </c>
      <c r="F41" s="215"/>
      <c r="G41" s="215"/>
      <c r="H41" s="206"/>
      <c r="I41" s="207"/>
      <c r="J41" s="208"/>
      <c r="K41" s="208"/>
      <c r="L41" s="208"/>
      <c r="M41" s="208"/>
      <c r="N41" s="208"/>
      <c r="O41" s="208"/>
      <c r="P41" s="208"/>
      <c r="Q41" s="208"/>
      <c r="R41" s="208"/>
      <c r="S41" s="208"/>
      <c r="T41" s="208"/>
      <c r="U41" s="208"/>
      <c r="V41" s="208"/>
      <c r="W41" s="208"/>
      <c r="X41" s="208"/>
      <c r="Y41" s="208"/>
      <c r="Z41" s="208"/>
      <c r="AA41" s="208"/>
      <c r="AB41" s="208"/>
      <c r="AC41" s="208"/>
      <c r="AD41" s="208"/>
      <c r="AE41" s="208"/>
      <c r="AF41" s="208"/>
      <c r="AG41" s="208"/>
      <c r="AH41" s="208"/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customFormat="false" ht="12.75" hidden="false" customHeight="false" outlineLevel="0" collapsed="false">
      <c r="A42" s="196" t="s">
        <v>147</v>
      </c>
      <c r="B42" s="197" t="s">
        <v>77</v>
      </c>
      <c r="C42" s="198" t="s">
        <v>78</v>
      </c>
      <c r="D42" s="199"/>
      <c r="E42" s="200"/>
      <c r="F42" s="220" t="n">
        <f aca="false">SUM(G43:G66)</f>
        <v>0</v>
      </c>
      <c r="G42" s="220"/>
      <c r="H42" s="202"/>
      <c r="I42" s="203"/>
      <c r="AE42" s="0" t="s">
        <v>148</v>
      </c>
    </row>
    <row r="43" customFormat="false" ht="12.75" hidden="false" customHeight="true" outlineLevel="1" collapsed="false">
      <c r="A43" s="204"/>
      <c r="B43" s="205" t="s">
        <v>538</v>
      </c>
      <c r="C43" s="205"/>
      <c r="D43" s="205"/>
      <c r="E43" s="205"/>
      <c r="F43" s="205"/>
      <c r="G43" s="205"/>
      <c r="H43" s="206"/>
      <c r="I43" s="207"/>
      <c r="J43" s="208"/>
      <c r="K43" s="208"/>
      <c r="L43" s="208"/>
      <c r="M43" s="208"/>
      <c r="N43" s="208"/>
      <c r="O43" s="208"/>
      <c r="P43" s="208"/>
      <c r="Q43" s="208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 t="n">
        <v>0</v>
      </c>
      <c r="AD43" s="208"/>
      <c r="AE43" s="208"/>
      <c r="AF43" s="208"/>
      <c r="AG43" s="208"/>
      <c r="AH43" s="208"/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customFormat="false" ht="12.75" hidden="false" customHeight="true" outlineLevel="1" collapsed="false">
      <c r="A44" s="204"/>
      <c r="B44" s="219" t="s">
        <v>539</v>
      </c>
      <c r="C44" s="219"/>
      <c r="D44" s="219"/>
      <c r="E44" s="219"/>
      <c r="F44" s="219"/>
      <c r="G44" s="219"/>
      <c r="H44" s="206"/>
      <c r="I44" s="207"/>
      <c r="J44" s="208"/>
      <c r="K44" s="208"/>
      <c r="L44" s="208"/>
      <c r="M44" s="208"/>
      <c r="N44" s="208"/>
      <c r="O44" s="208"/>
      <c r="P44" s="208"/>
      <c r="Q44" s="208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  <c r="AE44" s="208" t="s">
        <v>173</v>
      </c>
      <c r="AF44" s="208"/>
      <c r="AG44" s="208"/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customFormat="false" ht="12.75" hidden="false" customHeight="false" outlineLevel="1" collapsed="false">
      <c r="A45" s="209" t="n">
        <v>11</v>
      </c>
      <c r="B45" s="210" t="s">
        <v>540</v>
      </c>
      <c r="C45" s="211" t="s">
        <v>541</v>
      </c>
      <c r="D45" s="212" t="s">
        <v>273</v>
      </c>
      <c r="E45" s="213" t="n">
        <v>6.72</v>
      </c>
      <c r="F45" s="214"/>
      <c r="G45" s="215" t="n">
        <f aca="false">ROUND(E45*F45,2)</f>
        <v>0</v>
      </c>
      <c r="H45" s="206" t="s">
        <v>231</v>
      </c>
      <c r="I45" s="207" t="s">
        <v>486</v>
      </c>
      <c r="J45" s="208"/>
      <c r="K45" s="208"/>
      <c r="L45" s="208"/>
      <c r="M45" s="208"/>
      <c r="N45" s="208"/>
      <c r="O45" s="208"/>
      <c r="P45" s="208"/>
      <c r="Q45" s="208"/>
      <c r="R45" s="208"/>
      <c r="S45" s="208"/>
      <c r="T45" s="208"/>
      <c r="U45" s="208"/>
      <c r="V45" s="208"/>
      <c r="W45" s="208"/>
      <c r="X45" s="208"/>
      <c r="Y45" s="208"/>
      <c r="Z45" s="208"/>
      <c r="AA45" s="208"/>
      <c r="AB45" s="208"/>
      <c r="AC45" s="208"/>
      <c r="AD45" s="208"/>
      <c r="AE45" s="208" t="s">
        <v>155</v>
      </c>
      <c r="AF45" s="208"/>
      <c r="AG45" s="208"/>
      <c r="AH45" s="208"/>
      <c r="AI45" s="208"/>
      <c r="AJ45" s="208"/>
      <c r="AK45" s="208"/>
      <c r="AL45" s="208"/>
      <c r="AM45" s="208" t="n">
        <v>21</v>
      </c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customFormat="false" ht="12.75" hidden="false" customHeight="false" outlineLevel="1" collapsed="false">
      <c r="A46" s="204"/>
      <c r="B46" s="216"/>
      <c r="C46" s="246" t="s">
        <v>623</v>
      </c>
      <c r="D46" s="247"/>
      <c r="E46" s="248" t="n">
        <v>6.72</v>
      </c>
      <c r="F46" s="215"/>
      <c r="G46" s="215"/>
      <c r="H46" s="206"/>
      <c r="I46" s="207"/>
      <c r="J46" s="208"/>
      <c r="K46" s="208"/>
      <c r="L46" s="208"/>
      <c r="M46" s="208"/>
      <c r="N46" s="208"/>
      <c r="O46" s="208"/>
      <c r="P46" s="208"/>
      <c r="Q46" s="208"/>
      <c r="R46" s="208"/>
      <c r="S46" s="208"/>
      <c r="T46" s="208"/>
      <c r="U46" s="208"/>
      <c r="V46" s="208"/>
      <c r="W46" s="208"/>
      <c r="X46" s="208"/>
      <c r="Y46" s="208"/>
      <c r="Z46" s="208"/>
      <c r="AA46" s="208"/>
      <c r="AB46" s="208"/>
      <c r="AC46" s="208"/>
      <c r="AD46" s="208"/>
      <c r="AE46" s="208"/>
      <c r="AF46" s="208"/>
      <c r="AG46" s="208"/>
      <c r="AH46" s="208"/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customFormat="false" ht="12.75" hidden="false" customHeight="true" outlineLevel="1" collapsed="false">
      <c r="A47" s="204"/>
      <c r="B47" s="219" t="s">
        <v>542</v>
      </c>
      <c r="C47" s="219"/>
      <c r="D47" s="219"/>
      <c r="E47" s="219"/>
      <c r="F47" s="219"/>
      <c r="G47" s="219"/>
      <c r="H47" s="206"/>
      <c r="I47" s="207"/>
      <c r="J47" s="208"/>
      <c r="K47" s="208"/>
      <c r="L47" s="208"/>
      <c r="M47" s="208"/>
      <c r="N47" s="208"/>
      <c r="O47" s="208"/>
      <c r="P47" s="208"/>
      <c r="Q47" s="208"/>
      <c r="R47" s="208"/>
      <c r="S47" s="208"/>
      <c r="T47" s="208"/>
      <c r="U47" s="208"/>
      <c r="V47" s="208"/>
      <c r="W47" s="208"/>
      <c r="X47" s="208"/>
      <c r="Y47" s="208"/>
      <c r="Z47" s="208"/>
      <c r="AA47" s="208"/>
      <c r="AB47" s="208"/>
      <c r="AC47" s="208" t="n">
        <v>0</v>
      </c>
      <c r="AD47" s="208"/>
      <c r="AE47" s="208"/>
      <c r="AF47" s="208"/>
      <c r="AG47" s="208"/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customFormat="false" ht="12.75" hidden="false" customHeight="false" outlineLevel="1" collapsed="false">
      <c r="A48" s="209" t="n">
        <v>12</v>
      </c>
      <c r="B48" s="210" t="s">
        <v>543</v>
      </c>
      <c r="C48" s="211" t="s">
        <v>544</v>
      </c>
      <c r="D48" s="212" t="s">
        <v>247</v>
      </c>
      <c r="E48" s="213" t="n">
        <v>1.344</v>
      </c>
      <c r="F48" s="214"/>
      <c r="G48" s="215" t="n">
        <f aca="false">ROUND(E48*F48,2)</f>
        <v>0</v>
      </c>
      <c r="H48" s="206" t="s">
        <v>545</v>
      </c>
      <c r="I48" s="207" t="s">
        <v>486</v>
      </c>
      <c r="J48" s="208"/>
      <c r="K48" s="208"/>
      <c r="L48" s="208"/>
      <c r="M48" s="208"/>
      <c r="N48" s="208"/>
      <c r="O48" s="208"/>
      <c r="P48" s="208"/>
      <c r="Q48" s="208"/>
      <c r="R48" s="208"/>
      <c r="S48" s="208"/>
      <c r="T48" s="208"/>
      <c r="U48" s="208"/>
      <c r="V48" s="208"/>
      <c r="W48" s="208"/>
      <c r="X48" s="208"/>
      <c r="Y48" s="208"/>
      <c r="Z48" s="208"/>
      <c r="AA48" s="208"/>
      <c r="AB48" s="208"/>
      <c r="AC48" s="208"/>
      <c r="AD48" s="208"/>
      <c r="AE48" s="208" t="s">
        <v>155</v>
      </c>
      <c r="AF48" s="208"/>
      <c r="AG48" s="208"/>
      <c r="AH48" s="208"/>
      <c r="AI48" s="208"/>
      <c r="AJ48" s="208"/>
      <c r="AK48" s="208"/>
      <c r="AL48" s="208"/>
      <c r="AM48" s="208" t="n">
        <v>21</v>
      </c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customFormat="false" ht="12.75" hidden="false" customHeight="false" outlineLevel="1" collapsed="false">
      <c r="A49" s="204"/>
      <c r="B49" s="216"/>
      <c r="C49" s="246" t="s">
        <v>624</v>
      </c>
      <c r="D49" s="247"/>
      <c r="E49" s="248" t="n">
        <v>1.344</v>
      </c>
      <c r="F49" s="215"/>
      <c r="G49" s="215"/>
      <c r="H49" s="206"/>
      <c r="I49" s="207"/>
      <c r="J49" s="208"/>
      <c r="K49" s="208"/>
      <c r="L49" s="208"/>
      <c r="M49" s="208"/>
      <c r="N49" s="208"/>
      <c r="O49" s="208"/>
      <c r="P49" s="208"/>
      <c r="Q49" s="208"/>
      <c r="R49" s="208"/>
      <c r="S49" s="208"/>
      <c r="T49" s="208"/>
      <c r="U49" s="208"/>
      <c r="V49" s="208"/>
      <c r="W49" s="208"/>
      <c r="X49" s="208"/>
      <c r="Y49" s="208"/>
      <c r="Z49" s="208"/>
      <c r="AA49" s="208"/>
      <c r="AB49" s="208"/>
      <c r="AC49" s="208"/>
      <c r="AD49" s="208"/>
      <c r="AE49" s="208"/>
      <c r="AF49" s="208"/>
      <c r="AG49" s="208"/>
      <c r="AH49" s="208"/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customFormat="false" ht="12.75" hidden="false" customHeight="true" outlineLevel="1" collapsed="false">
      <c r="A50" s="204"/>
      <c r="B50" s="219" t="s">
        <v>547</v>
      </c>
      <c r="C50" s="219"/>
      <c r="D50" s="219"/>
      <c r="E50" s="219"/>
      <c r="F50" s="219"/>
      <c r="G50" s="219"/>
      <c r="H50" s="206"/>
      <c r="I50" s="207"/>
      <c r="J50" s="208"/>
      <c r="K50" s="208"/>
      <c r="L50" s="208"/>
      <c r="M50" s="208"/>
      <c r="N50" s="208"/>
      <c r="O50" s="208"/>
      <c r="P50" s="208"/>
      <c r="Q50" s="208"/>
      <c r="R50" s="208"/>
      <c r="S50" s="208"/>
      <c r="T50" s="208"/>
      <c r="U50" s="208"/>
      <c r="V50" s="208"/>
      <c r="W50" s="208"/>
      <c r="X50" s="208"/>
      <c r="Y50" s="208"/>
      <c r="Z50" s="208"/>
      <c r="AA50" s="208"/>
      <c r="AB50" s="208"/>
      <c r="AC50" s="208" t="n">
        <v>0</v>
      </c>
      <c r="AD50" s="208"/>
      <c r="AE50" s="208"/>
      <c r="AF50" s="208"/>
      <c r="AG50" s="208"/>
      <c r="AH50" s="208"/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customFormat="false" ht="12.75" hidden="false" customHeight="false" outlineLevel="1" collapsed="false">
      <c r="A51" s="209" t="n">
        <v>13</v>
      </c>
      <c r="B51" s="210" t="s">
        <v>548</v>
      </c>
      <c r="C51" s="211" t="s">
        <v>549</v>
      </c>
      <c r="D51" s="212" t="s">
        <v>247</v>
      </c>
      <c r="E51" s="213" t="n">
        <v>0.672</v>
      </c>
      <c r="F51" s="214"/>
      <c r="G51" s="215" t="n">
        <f aca="false">ROUND(E51*F51,2)</f>
        <v>0</v>
      </c>
      <c r="H51" s="206" t="s">
        <v>550</v>
      </c>
      <c r="I51" s="207" t="s">
        <v>486</v>
      </c>
      <c r="J51" s="208"/>
      <c r="K51" s="208"/>
      <c r="L51" s="208"/>
      <c r="M51" s="208"/>
      <c r="N51" s="208"/>
      <c r="O51" s="208"/>
      <c r="P51" s="208"/>
      <c r="Q51" s="208"/>
      <c r="R51" s="208"/>
      <c r="S51" s="208"/>
      <c r="T51" s="208"/>
      <c r="U51" s="208"/>
      <c r="V51" s="208"/>
      <c r="W51" s="208"/>
      <c r="X51" s="208"/>
      <c r="Y51" s="208"/>
      <c r="Z51" s="208"/>
      <c r="AA51" s="208"/>
      <c r="AB51" s="208"/>
      <c r="AC51" s="208"/>
      <c r="AD51" s="208"/>
      <c r="AE51" s="208" t="s">
        <v>155</v>
      </c>
      <c r="AF51" s="208"/>
      <c r="AG51" s="208"/>
      <c r="AH51" s="208"/>
      <c r="AI51" s="208"/>
      <c r="AJ51" s="208"/>
      <c r="AK51" s="208"/>
      <c r="AL51" s="208"/>
      <c r="AM51" s="208" t="n">
        <v>21</v>
      </c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customFormat="false" ht="12.75" hidden="false" customHeight="true" outlineLevel="1" collapsed="false">
      <c r="A52" s="204"/>
      <c r="B52" s="216"/>
      <c r="C52" s="217" t="s">
        <v>551</v>
      </c>
      <c r="D52" s="217"/>
      <c r="E52" s="217"/>
      <c r="F52" s="217"/>
      <c r="G52" s="217"/>
      <c r="H52" s="206"/>
      <c r="I52" s="207"/>
      <c r="J52" s="208"/>
      <c r="K52" s="208"/>
      <c r="L52" s="208"/>
      <c r="M52" s="208"/>
      <c r="N52" s="208"/>
      <c r="O52" s="208"/>
      <c r="P52" s="208"/>
      <c r="Q52" s="208"/>
      <c r="R52" s="208"/>
      <c r="S52" s="208"/>
      <c r="T52" s="208"/>
      <c r="U52" s="208"/>
      <c r="V52" s="208"/>
      <c r="W52" s="208"/>
      <c r="X52" s="208"/>
      <c r="Y52" s="208"/>
      <c r="Z52" s="208"/>
      <c r="AA52" s="208"/>
      <c r="AB52" s="208"/>
      <c r="AC52" s="208"/>
      <c r="AD52" s="208"/>
      <c r="AE52" s="208"/>
      <c r="AF52" s="208"/>
      <c r="AG52" s="208"/>
      <c r="AH52" s="208"/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18" t="str">
        <f aca="false">C52</f>
        <v>čistící šachtice</v>
      </c>
      <c r="BB52" s="208"/>
      <c r="BC52" s="208"/>
      <c r="BD52" s="208"/>
      <c r="BE52" s="208"/>
      <c r="BF52" s="208"/>
      <c r="BG52" s="208"/>
      <c r="BH52" s="208"/>
    </row>
    <row r="53" customFormat="false" ht="12.75" hidden="false" customHeight="false" outlineLevel="1" collapsed="false">
      <c r="A53" s="204"/>
      <c r="B53" s="216"/>
      <c r="C53" s="246" t="s">
        <v>625</v>
      </c>
      <c r="D53" s="247"/>
      <c r="E53" s="248" t="n">
        <v>0.672</v>
      </c>
      <c r="F53" s="215"/>
      <c r="G53" s="215"/>
      <c r="H53" s="206"/>
      <c r="I53" s="207"/>
      <c r="J53" s="208"/>
      <c r="K53" s="208"/>
      <c r="L53" s="208"/>
      <c r="M53" s="208"/>
      <c r="N53" s="208"/>
      <c r="O53" s="208"/>
      <c r="P53" s="208"/>
      <c r="Q53" s="208"/>
      <c r="R53" s="208"/>
      <c r="S53" s="208"/>
      <c r="T53" s="208"/>
      <c r="U53" s="208"/>
      <c r="V53" s="208"/>
      <c r="W53" s="208"/>
      <c r="X53" s="208"/>
      <c r="Y53" s="208"/>
      <c r="Z53" s="208"/>
      <c r="AA53" s="208"/>
      <c r="AB53" s="208"/>
      <c r="AC53" s="208"/>
      <c r="AD53" s="208"/>
      <c r="AE53" s="208"/>
      <c r="AF53" s="208"/>
      <c r="AG53" s="208"/>
      <c r="AH53" s="208"/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customFormat="false" ht="12.75" hidden="false" customHeight="true" outlineLevel="1" collapsed="false">
      <c r="A54" s="204"/>
      <c r="B54" s="219" t="s">
        <v>552</v>
      </c>
      <c r="C54" s="219"/>
      <c r="D54" s="219"/>
      <c r="E54" s="219"/>
      <c r="F54" s="219"/>
      <c r="G54" s="219"/>
      <c r="H54" s="206"/>
      <c r="I54" s="207"/>
      <c r="J54" s="208"/>
      <c r="K54" s="208"/>
      <c r="L54" s="208"/>
      <c r="M54" s="208"/>
      <c r="N54" s="208"/>
      <c r="O54" s="208"/>
      <c r="P54" s="208"/>
      <c r="Q54" s="208"/>
      <c r="R54" s="208"/>
      <c r="S54" s="208"/>
      <c r="T54" s="208"/>
      <c r="U54" s="208"/>
      <c r="V54" s="208"/>
      <c r="W54" s="208"/>
      <c r="X54" s="208"/>
      <c r="Y54" s="208"/>
      <c r="Z54" s="208"/>
      <c r="AA54" s="208"/>
      <c r="AB54" s="208"/>
      <c r="AC54" s="208" t="n">
        <v>0</v>
      </c>
      <c r="AD54" s="208"/>
      <c r="AE54" s="208"/>
      <c r="AF54" s="208"/>
      <c r="AG54" s="208"/>
      <c r="AH54" s="208"/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customFormat="false" ht="22.5" hidden="false" customHeight="true" outlineLevel="1" collapsed="false">
      <c r="A55" s="204"/>
      <c r="B55" s="219" t="s">
        <v>553</v>
      </c>
      <c r="C55" s="219"/>
      <c r="D55" s="219"/>
      <c r="E55" s="219"/>
      <c r="F55" s="219"/>
      <c r="G55" s="219"/>
      <c r="H55" s="206"/>
      <c r="I55" s="207"/>
      <c r="J55" s="208"/>
      <c r="K55" s="208"/>
      <c r="L55" s="208"/>
      <c r="M55" s="208"/>
      <c r="N55" s="208"/>
      <c r="O55" s="208"/>
      <c r="P55" s="208"/>
      <c r="Q55" s="208"/>
      <c r="R55" s="208"/>
      <c r="S55" s="208"/>
      <c r="T55" s="208"/>
      <c r="U55" s="208"/>
      <c r="V55" s="208"/>
      <c r="W55" s="208"/>
      <c r="X55" s="208"/>
      <c r="Y55" s="208"/>
      <c r="Z55" s="208"/>
      <c r="AA55" s="208"/>
      <c r="AB55" s="208"/>
      <c r="AC55" s="208"/>
      <c r="AD55" s="208"/>
      <c r="AE55" s="208" t="s">
        <v>173</v>
      </c>
      <c r="AF55" s="208"/>
      <c r="AG55" s="208"/>
      <c r="AH55" s="208"/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18" t="str">
        <f aca="false">B55</f>
        <v>svislé nebo šikmé (odkloněné) , půdorysně přímé nebo zalomené, stěn základových desek ve volných nebo zapažených jámách, rýhách, šachtách, včetně případných vzpěr,</v>
      </c>
      <c r="BA55" s="208"/>
      <c r="BB55" s="208"/>
      <c r="BC55" s="208"/>
      <c r="BD55" s="208"/>
      <c r="BE55" s="208"/>
      <c r="BF55" s="208"/>
      <c r="BG55" s="208"/>
      <c r="BH55" s="208"/>
    </row>
    <row r="56" customFormat="false" ht="12.75" hidden="false" customHeight="false" outlineLevel="1" collapsed="false">
      <c r="A56" s="209" t="n">
        <v>14</v>
      </c>
      <c r="B56" s="210" t="s">
        <v>554</v>
      </c>
      <c r="C56" s="211" t="s">
        <v>555</v>
      </c>
      <c r="D56" s="212" t="s">
        <v>273</v>
      </c>
      <c r="E56" s="213" t="n">
        <v>1.06</v>
      </c>
      <c r="F56" s="214"/>
      <c r="G56" s="215" t="n">
        <f aca="false">ROUND(E56*F56,2)</f>
        <v>0</v>
      </c>
      <c r="H56" s="206" t="s">
        <v>556</v>
      </c>
      <c r="I56" s="207" t="s">
        <v>486</v>
      </c>
      <c r="J56" s="208"/>
      <c r="K56" s="208"/>
      <c r="L56" s="208"/>
      <c r="M56" s="208"/>
      <c r="N56" s="208"/>
      <c r="O56" s="208"/>
      <c r="P56" s="208"/>
      <c r="Q56" s="208"/>
      <c r="R56" s="208"/>
      <c r="S56" s="208"/>
      <c r="T56" s="208"/>
      <c r="U56" s="208"/>
      <c r="V56" s="208"/>
      <c r="W56" s="208"/>
      <c r="X56" s="208"/>
      <c r="Y56" s="208"/>
      <c r="Z56" s="208"/>
      <c r="AA56" s="208"/>
      <c r="AB56" s="208"/>
      <c r="AC56" s="208"/>
      <c r="AD56" s="208"/>
      <c r="AE56" s="208" t="s">
        <v>155</v>
      </c>
      <c r="AF56" s="208"/>
      <c r="AG56" s="208"/>
      <c r="AH56" s="208"/>
      <c r="AI56" s="208"/>
      <c r="AJ56" s="208"/>
      <c r="AK56" s="208"/>
      <c r="AL56" s="208"/>
      <c r="AM56" s="208" t="n">
        <v>21</v>
      </c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customFormat="false" ht="12.75" hidden="false" customHeight="true" outlineLevel="1" collapsed="false">
      <c r="A57" s="204"/>
      <c r="B57" s="216"/>
      <c r="C57" s="217" t="s">
        <v>551</v>
      </c>
      <c r="D57" s="217"/>
      <c r="E57" s="217"/>
      <c r="F57" s="217"/>
      <c r="G57" s="217"/>
      <c r="H57" s="206"/>
      <c r="I57" s="207"/>
      <c r="J57" s="208"/>
      <c r="K57" s="208"/>
      <c r="L57" s="208"/>
      <c r="M57" s="208"/>
      <c r="N57" s="208"/>
      <c r="O57" s="208"/>
      <c r="P57" s="208"/>
      <c r="Q57" s="208"/>
      <c r="R57" s="208"/>
      <c r="S57" s="208"/>
      <c r="T57" s="208"/>
      <c r="U57" s="208"/>
      <c r="V57" s="208"/>
      <c r="W57" s="208"/>
      <c r="X57" s="208"/>
      <c r="Y57" s="208"/>
      <c r="Z57" s="208"/>
      <c r="AA57" s="208"/>
      <c r="AB57" s="208"/>
      <c r="AC57" s="208"/>
      <c r="AD57" s="208"/>
      <c r="AE57" s="208"/>
      <c r="AF57" s="208"/>
      <c r="AG57" s="208"/>
      <c r="AH57" s="208"/>
      <c r="AI57" s="208"/>
      <c r="AJ57" s="208"/>
      <c r="AK57" s="208"/>
      <c r="AL57" s="208"/>
      <c r="AM57" s="208"/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18" t="str">
        <f aca="false">C57</f>
        <v>čistící šachtice</v>
      </c>
      <c r="BB57" s="208"/>
      <c r="BC57" s="208"/>
      <c r="BD57" s="208"/>
      <c r="BE57" s="208"/>
      <c r="BF57" s="208"/>
      <c r="BG57" s="208"/>
      <c r="BH57" s="208"/>
    </row>
    <row r="58" customFormat="false" ht="12.75" hidden="false" customHeight="false" outlineLevel="1" collapsed="false">
      <c r="A58" s="204"/>
      <c r="B58" s="216"/>
      <c r="C58" s="246" t="s">
        <v>626</v>
      </c>
      <c r="D58" s="247"/>
      <c r="E58" s="248" t="n">
        <v>1.06</v>
      </c>
      <c r="F58" s="215"/>
      <c r="G58" s="215"/>
      <c r="H58" s="206"/>
      <c r="I58" s="207"/>
      <c r="J58" s="208"/>
      <c r="K58" s="208"/>
      <c r="L58" s="208"/>
      <c r="M58" s="208"/>
      <c r="N58" s="208"/>
      <c r="O58" s="208"/>
      <c r="P58" s="208"/>
      <c r="Q58" s="208"/>
      <c r="R58" s="208"/>
      <c r="S58" s="208"/>
      <c r="T58" s="208"/>
      <c r="U58" s="208"/>
      <c r="V58" s="208"/>
      <c r="W58" s="208"/>
      <c r="X58" s="208"/>
      <c r="Y58" s="208"/>
      <c r="Z58" s="208"/>
      <c r="AA58" s="208"/>
      <c r="AB58" s="208"/>
      <c r="AC58" s="208"/>
      <c r="AD58" s="208"/>
      <c r="AE58" s="208"/>
      <c r="AF58" s="208"/>
      <c r="AG58" s="208"/>
      <c r="AH58" s="208"/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customFormat="false" ht="12.75" hidden="false" customHeight="false" outlineLevel="1" collapsed="false">
      <c r="A59" s="209" t="n">
        <v>15</v>
      </c>
      <c r="B59" s="210" t="s">
        <v>557</v>
      </c>
      <c r="C59" s="211" t="s">
        <v>558</v>
      </c>
      <c r="D59" s="212" t="s">
        <v>273</v>
      </c>
      <c r="E59" s="213" t="n">
        <v>1.06</v>
      </c>
      <c r="F59" s="214"/>
      <c r="G59" s="215" t="n">
        <f aca="false">ROUND(E59*F59,2)</f>
        <v>0</v>
      </c>
      <c r="H59" s="206" t="s">
        <v>556</v>
      </c>
      <c r="I59" s="207" t="s">
        <v>486</v>
      </c>
      <c r="J59" s="208"/>
      <c r="K59" s="208"/>
      <c r="L59" s="208"/>
      <c r="M59" s="208"/>
      <c r="N59" s="208"/>
      <c r="O59" s="208"/>
      <c r="P59" s="208"/>
      <c r="Q59" s="208"/>
      <c r="R59" s="208"/>
      <c r="S59" s="208"/>
      <c r="T59" s="208"/>
      <c r="U59" s="208"/>
      <c r="V59" s="208"/>
      <c r="W59" s="208"/>
      <c r="X59" s="208"/>
      <c r="Y59" s="208"/>
      <c r="Z59" s="208"/>
      <c r="AA59" s="208"/>
      <c r="AB59" s="208"/>
      <c r="AC59" s="208"/>
      <c r="AD59" s="208"/>
      <c r="AE59" s="208" t="s">
        <v>155</v>
      </c>
      <c r="AF59" s="208"/>
      <c r="AG59" s="208"/>
      <c r="AH59" s="208"/>
      <c r="AI59" s="208"/>
      <c r="AJ59" s="208"/>
      <c r="AK59" s="208"/>
      <c r="AL59" s="208"/>
      <c r="AM59" s="208" t="n">
        <v>21</v>
      </c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</row>
    <row r="60" customFormat="false" ht="12.75" hidden="false" customHeight="true" outlineLevel="1" collapsed="false">
      <c r="A60" s="204"/>
      <c r="B60" s="216"/>
      <c r="C60" s="217" t="s">
        <v>559</v>
      </c>
      <c r="D60" s="217"/>
      <c r="E60" s="217"/>
      <c r="F60" s="217"/>
      <c r="G60" s="217"/>
      <c r="H60" s="206"/>
      <c r="I60" s="207"/>
      <c r="J60" s="208"/>
      <c r="K60" s="208"/>
      <c r="L60" s="208"/>
      <c r="M60" s="208"/>
      <c r="N60" s="208"/>
      <c r="O60" s="208"/>
      <c r="P60" s="208"/>
      <c r="Q60" s="208"/>
      <c r="R60" s="208"/>
      <c r="S60" s="208"/>
      <c r="T60" s="208"/>
      <c r="U60" s="208"/>
      <c r="V60" s="208"/>
      <c r="W60" s="208"/>
      <c r="X60" s="208"/>
      <c r="Y60" s="208"/>
      <c r="Z60" s="208"/>
      <c r="AA60" s="208"/>
      <c r="AB60" s="208"/>
      <c r="AC60" s="208"/>
      <c r="AD60" s="208"/>
      <c r="AE60" s="208"/>
      <c r="AF60" s="208"/>
      <c r="AG60" s="208"/>
      <c r="AH60" s="208"/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18" t="str">
        <f aca="false">C60</f>
        <v>Včetně očištění, vytřídění a uložení bedního materiálu.</v>
      </c>
      <c r="BB60" s="208"/>
      <c r="BC60" s="208"/>
      <c r="BD60" s="208"/>
      <c r="BE60" s="208"/>
      <c r="BF60" s="208"/>
      <c r="BG60" s="208"/>
      <c r="BH60" s="208"/>
    </row>
    <row r="61" customFormat="false" ht="12.75" hidden="false" customHeight="true" outlineLevel="1" collapsed="false">
      <c r="A61" s="204"/>
      <c r="B61" s="216"/>
      <c r="C61" s="217" t="s">
        <v>551</v>
      </c>
      <c r="D61" s="217"/>
      <c r="E61" s="217"/>
      <c r="F61" s="217"/>
      <c r="G61" s="217"/>
      <c r="H61" s="206"/>
      <c r="I61" s="207"/>
      <c r="J61" s="208"/>
      <c r="K61" s="208"/>
      <c r="L61" s="208"/>
      <c r="M61" s="208"/>
      <c r="N61" s="208"/>
      <c r="O61" s="208"/>
      <c r="P61" s="208"/>
      <c r="Q61" s="208"/>
      <c r="R61" s="208"/>
      <c r="S61" s="208"/>
      <c r="T61" s="208"/>
      <c r="U61" s="208"/>
      <c r="V61" s="208"/>
      <c r="W61" s="208"/>
      <c r="X61" s="208"/>
      <c r="Y61" s="208"/>
      <c r="Z61" s="208"/>
      <c r="AA61" s="208"/>
      <c r="AB61" s="208"/>
      <c r="AC61" s="208"/>
      <c r="AD61" s="208"/>
      <c r="AE61" s="208"/>
      <c r="AF61" s="208"/>
      <c r="AG61" s="208"/>
      <c r="AH61" s="208"/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18" t="str">
        <f aca="false">C61</f>
        <v>čistící šachtice</v>
      </c>
      <c r="BB61" s="208"/>
      <c r="BC61" s="208"/>
      <c r="BD61" s="208"/>
      <c r="BE61" s="208"/>
      <c r="BF61" s="208"/>
      <c r="BG61" s="208"/>
      <c r="BH61" s="208"/>
    </row>
    <row r="62" customFormat="false" ht="12.75" hidden="false" customHeight="true" outlineLevel="1" collapsed="false">
      <c r="A62" s="204"/>
      <c r="B62" s="219" t="s">
        <v>560</v>
      </c>
      <c r="C62" s="219"/>
      <c r="D62" s="219"/>
      <c r="E62" s="219"/>
      <c r="F62" s="219"/>
      <c r="G62" s="219"/>
      <c r="H62" s="206"/>
      <c r="I62" s="207"/>
      <c r="J62" s="208"/>
      <c r="K62" s="208"/>
      <c r="L62" s="208"/>
      <c r="M62" s="208"/>
      <c r="N62" s="208"/>
      <c r="O62" s="208"/>
      <c r="P62" s="208"/>
      <c r="Q62" s="208"/>
      <c r="R62" s="208"/>
      <c r="S62" s="208"/>
      <c r="T62" s="208"/>
      <c r="U62" s="208"/>
      <c r="V62" s="208"/>
      <c r="W62" s="208"/>
      <c r="X62" s="208"/>
      <c r="Y62" s="208"/>
      <c r="Z62" s="208"/>
      <c r="AA62" s="208"/>
      <c r="AB62" s="208"/>
      <c r="AC62" s="208" t="n">
        <v>0</v>
      </c>
      <c r="AD62" s="208"/>
      <c r="AE62" s="208"/>
      <c r="AF62" s="208"/>
      <c r="AG62" s="208"/>
      <c r="AH62" s="208"/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</row>
    <row r="63" customFormat="false" ht="12.75" hidden="false" customHeight="true" outlineLevel="1" collapsed="false">
      <c r="A63" s="204"/>
      <c r="B63" s="219" t="s">
        <v>561</v>
      </c>
      <c r="C63" s="219"/>
      <c r="D63" s="219"/>
      <c r="E63" s="219"/>
      <c r="F63" s="219"/>
      <c r="G63" s="219"/>
      <c r="H63" s="206"/>
      <c r="I63" s="207"/>
      <c r="J63" s="208"/>
      <c r="K63" s="208"/>
      <c r="L63" s="208"/>
      <c r="M63" s="208"/>
      <c r="N63" s="208"/>
      <c r="O63" s="208"/>
      <c r="P63" s="208"/>
      <c r="Q63" s="208"/>
      <c r="R63" s="208"/>
      <c r="S63" s="208"/>
      <c r="T63" s="208"/>
      <c r="U63" s="208"/>
      <c r="V63" s="208"/>
      <c r="W63" s="208"/>
      <c r="X63" s="208"/>
      <c r="Y63" s="208"/>
      <c r="Z63" s="208"/>
      <c r="AA63" s="208"/>
      <c r="AB63" s="208"/>
      <c r="AC63" s="208"/>
      <c r="AD63" s="208"/>
      <c r="AE63" s="208" t="s">
        <v>173</v>
      </c>
      <c r="AF63" s="208"/>
      <c r="AG63" s="208"/>
      <c r="AH63" s="208"/>
      <c r="AI63" s="208"/>
      <c r="AJ63" s="208"/>
      <c r="AK63" s="208"/>
      <c r="AL63" s="208"/>
      <c r="AM63" s="208"/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</row>
    <row r="64" customFormat="false" ht="12.75" hidden="false" customHeight="true" outlineLevel="1" collapsed="false">
      <c r="A64" s="204"/>
      <c r="B64" s="219" t="s">
        <v>562</v>
      </c>
      <c r="C64" s="219"/>
      <c r="D64" s="219"/>
      <c r="E64" s="219"/>
      <c r="F64" s="219"/>
      <c r="G64" s="219"/>
      <c r="H64" s="206"/>
      <c r="I64" s="207"/>
      <c r="J64" s="208"/>
      <c r="K64" s="208"/>
      <c r="L64" s="208"/>
      <c r="M64" s="208"/>
      <c r="N64" s="208"/>
      <c r="O64" s="208"/>
      <c r="P64" s="208"/>
      <c r="Q64" s="208"/>
      <c r="R64" s="208"/>
      <c r="S64" s="208"/>
      <c r="T64" s="208"/>
      <c r="U64" s="208"/>
      <c r="V64" s="208"/>
      <c r="W64" s="208"/>
      <c r="X64" s="208"/>
      <c r="Y64" s="208"/>
      <c r="Z64" s="208"/>
      <c r="AA64" s="208"/>
      <c r="AB64" s="208"/>
      <c r="AC64" s="208" t="n">
        <v>1</v>
      </c>
      <c r="AD64" s="208"/>
      <c r="AE64" s="208"/>
      <c r="AF64" s="208"/>
      <c r="AG64" s="208"/>
      <c r="AH64" s="208"/>
      <c r="AI64" s="208"/>
      <c r="AJ64" s="208"/>
      <c r="AK64" s="208"/>
      <c r="AL64" s="208"/>
      <c r="AM64" s="208"/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08"/>
      <c r="BB64" s="208"/>
      <c r="BC64" s="208"/>
      <c r="BD64" s="208"/>
      <c r="BE64" s="208"/>
      <c r="BF64" s="208"/>
      <c r="BG64" s="208"/>
      <c r="BH64" s="208"/>
    </row>
    <row r="65" customFormat="false" ht="12.75" hidden="false" customHeight="false" outlineLevel="1" collapsed="false">
      <c r="A65" s="209" t="n">
        <v>16</v>
      </c>
      <c r="B65" s="210" t="s">
        <v>563</v>
      </c>
      <c r="C65" s="211" t="s">
        <v>564</v>
      </c>
      <c r="D65" s="212" t="s">
        <v>392</v>
      </c>
      <c r="E65" s="213" t="n">
        <v>0.0837</v>
      </c>
      <c r="F65" s="214"/>
      <c r="G65" s="215" t="n">
        <f aca="false">ROUND(E65*F65,2)</f>
        <v>0</v>
      </c>
      <c r="H65" s="206" t="s">
        <v>556</v>
      </c>
      <c r="I65" s="207" t="s">
        <v>486</v>
      </c>
      <c r="J65" s="208"/>
      <c r="K65" s="208"/>
      <c r="L65" s="208"/>
      <c r="M65" s="208"/>
      <c r="N65" s="208"/>
      <c r="O65" s="208"/>
      <c r="P65" s="208"/>
      <c r="Q65" s="208"/>
      <c r="R65" s="208"/>
      <c r="S65" s="208"/>
      <c r="T65" s="208"/>
      <c r="U65" s="208"/>
      <c r="V65" s="208"/>
      <c r="W65" s="208"/>
      <c r="X65" s="208"/>
      <c r="Y65" s="208"/>
      <c r="Z65" s="208"/>
      <c r="AA65" s="208"/>
      <c r="AB65" s="208"/>
      <c r="AC65" s="208"/>
      <c r="AD65" s="208"/>
      <c r="AE65" s="208" t="s">
        <v>155</v>
      </c>
      <c r="AF65" s="208"/>
      <c r="AG65" s="208"/>
      <c r="AH65" s="208"/>
      <c r="AI65" s="208"/>
      <c r="AJ65" s="208"/>
      <c r="AK65" s="208"/>
      <c r="AL65" s="208"/>
      <c r="AM65" s="208" t="n">
        <v>21</v>
      </c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customFormat="false" ht="12.75" hidden="false" customHeight="true" outlineLevel="1" collapsed="false">
      <c r="A66" s="204"/>
      <c r="B66" s="216"/>
      <c r="C66" s="217" t="s">
        <v>551</v>
      </c>
      <c r="D66" s="217"/>
      <c r="E66" s="217"/>
      <c r="F66" s="217"/>
      <c r="G66" s="217"/>
      <c r="H66" s="206"/>
      <c r="I66" s="207"/>
      <c r="J66" s="208"/>
      <c r="K66" s="208"/>
      <c r="L66" s="208"/>
      <c r="M66" s="208"/>
      <c r="N66" s="208"/>
      <c r="O66" s="208"/>
      <c r="P66" s="208"/>
      <c r="Q66" s="208"/>
      <c r="R66" s="208"/>
      <c r="S66" s="208"/>
      <c r="T66" s="208"/>
      <c r="U66" s="208"/>
      <c r="V66" s="208"/>
      <c r="W66" s="208"/>
      <c r="X66" s="208"/>
      <c r="Y66" s="208"/>
      <c r="Z66" s="208"/>
      <c r="AA66" s="208"/>
      <c r="AB66" s="208"/>
      <c r="AC66" s="208"/>
      <c r="AD66" s="208"/>
      <c r="AE66" s="208"/>
      <c r="AF66" s="208"/>
      <c r="AG66" s="208"/>
      <c r="AH66" s="208"/>
      <c r="AI66" s="208"/>
      <c r="AJ66" s="208"/>
      <c r="AK66" s="208"/>
      <c r="AL66" s="208"/>
      <c r="AM66" s="208"/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18" t="str">
        <f aca="false">C66</f>
        <v>čistící šachtice</v>
      </c>
      <c r="BB66" s="208"/>
      <c r="BC66" s="208"/>
      <c r="BD66" s="208"/>
      <c r="BE66" s="208"/>
      <c r="BF66" s="208"/>
      <c r="BG66" s="208"/>
      <c r="BH66" s="208"/>
    </row>
    <row r="67" customFormat="false" ht="12.75" hidden="false" customHeight="false" outlineLevel="0" collapsed="false">
      <c r="A67" s="196" t="s">
        <v>147</v>
      </c>
      <c r="B67" s="197" t="s">
        <v>79</v>
      </c>
      <c r="C67" s="198" t="s">
        <v>80</v>
      </c>
      <c r="D67" s="199"/>
      <c r="E67" s="200"/>
      <c r="F67" s="220" t="n">
        <f aca="false">SUM(G68:G77)</f>
        <v>0</v>
      </c>
      <c r="G67" s="220"/>
      <c r="H67" s="202"/>
      <c r="I67" s="203"/>
      <c r="AE67" s="0" t="s">
        <v>148</v>
      </c>
    </row>
    <row r="68" customFormat="false" ht="12.75" hidden="false" customHeight="true" outlineLevel="1" collapsed="false">
      <c r="A68" s="204"/>
      <c r="B68" s="205" t="s">
        <v>565</v>
      </c>
      <c r="C68" s="205"/>
      <c r="D68" s="205"/>
      <c r="E68" s="205"/>
      <c r="F68" s="205"/>
      <c r="G68" s="205"/>
      <c r="H68" s="206"/>
      <c r="I68" s="207"/>
      <c r="J68" s="208"/>
      <c r="K68" s="208"/>
      <c r="L68" s="208"/>
      <c r="M68" s="208"/>
      <c r="N68" s="208"/>
      <c r="O68" s="208"/>
      <c r="P68" s="208"/>
      <c r="Q68" s="208"/>
      <c r="R68" s="208"/>
      <c r="S68" s="208"/>
      <c r="T68" s="208"/>
      <c r="U68" s="208"/>
      <c r="V68" s="208"/>
      <c r="W68" s="208"/>
      <c r="X68" s="208"/>
      <c r="Y68" s="208"/>
      <c r="Z68" s="208"/>
      <c r="AA68" s="208"/>
      <c r="AB68" s="208"/>
      <c r="AC68" s="208" t="n">
        <v>0</v>
      </c>
      <c r="AD68" s="208"/>
      <c r="AE68" s="208"/>
      <c r="AF68" s="208"/>
      <c r="AG68" s="208"/>
      <c r="AH68" s="208"/>
      <c r="AI68" s="208"/>
      <c r="AJ68" s="208"/>
      <c r="AK68" s="208"/>
      <c r="AL68" s="208"/>
      <c r="AM68" s="208"/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08"/>
      <c r="BB68" s="208"/>
      <c r="BC68" s="208"/>
      <c r="BD68" s="208"/>
      <c r="BE68" s="208"/>
      <c r="BF68" s="208"/>
      <c r="BG68" s="208"/>
      <c r="BH68" s="208"/>
    </row>
    <row r="69" customFormat="false" ht="12.75" hidden="false" customHeight="true" outlineLevel="1" collapsed="false">
      <c r="A69" s="204"/>
      <c r="B69" s="219" t="s">
        <v>566</v>
      </c>
      <c r="C69" s="219"/>
      <c r="D69" s="219"/>
      <c r="E69" s="219"/>
      <c r="F69" s="219"/>
      <c r="G69" s="219"/>
      <c r="H69" s="206"/>
      <c r="I69" s="207"/>
      <c r="J69" s="208"/>
      <c r="K69" s="208"/>
      <c r="L69" s="208"/>
      <c r="M69" s="208"/>
      <c r="N69" s="208"/>
      <c r="O69" s="208"/>
      <c r="P69" s="208"/>
      <c r="Q69" s="208"/>
      <c r="R69" s="208"/>
      <c r="S69" s="208"/>
      <c r="T69" s="208"/>
      <c r="U69" s="208"/>
      <c r="V69" s="208"/>
      <c r="W69" s="208"/>
      <c r="X69" s="208"/>
      <c r="Y69" s="208"/>
      <c r="Z69" s="208"/>
      <c r="AA69" s="208"/>
      <c r="AB69" s="208"/>
      <c r="AC69" s="208"/>
      <c r="AD69" s="208"/>
      <c r="AE69" s="208" t="s">
        <v>173</v>
      </c>
      <c r="AF69" s="208"/>
      <c r="AG69" s="208"/>
      <c r="AH69" s="208"/>
      <c r="AI69" s="208"/>
      <c r="AJ69" s="208"/>
      <c r="AK69" s="208"/>
      <c r="AL69" s="208"/>
      <c r="AM69" s="208"/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</row>
    <row r="70" customFormat="false" ht="12.75" hidden="false" customHeight="false" outlineLevel="1" collapsed="false">
      <c r="A70" s="209" t="n">
        <v>17</v>
      </c>
      <c r="B70" s="210" t="s">
        <v>567</v>
      </c>
      <c r="C70" s="211" t="s">
        <v>568</v>
      </c>
      <c r="D70" s="212" t="s">
        <v>456</v>
      </c>
      <c r="E70" s="213" t="n">
        <v>3</v>
      </c>
      <c r="F70" s="214"/>
      <c r="G70" s="215" t="n">
        <f aca="false">ROUND(E70*F70,2)</f>
        <v>0</v>
      </c>
      <c r="H70" s="206" t="s">
        <v>323</v>
      </c>
      <c r="I70" s="207" t="s">
        <v>486</v>
      </c>
      <c r="J70" s="208"/>
      <c r="K70" s="208"/>
      <c r="L70" s="208"/>
      <c r="M70" s="208"/>
      <c r="N70" s="208"/>
      <c r="O70" s="208"/>
      <c r="P70" s="208"/>
      <c r="Q70" s="208"/>
      <c r="R70" s="208"/>
      <c r="S70" s="208"/>
      <c r="T70" s="208"/>
      <c r="U70" s="208"/>
      <c r="V70" s="208"/>
      <c r="W70" s="208"/>
      <c r="X70" s="208"/>
      <c r="Y70" s="208"/>
      <c r="Z70" s="208"/>
      <c r="AA70" s="208"/>
      <c r="AB70" s="208"/>
      <c r="AC70" s="208"/>
      <c r="AD70" s="208"/>
      <c r="AE70" s="208" t="s">
        <v>155</v>
      </c>
      <c r="AF70" s="208"/>
      <c r="AG70" s="208"/>
      <c r="AH70" s="208"/>
      <c r="AI70" s="208"/>
      <c r="AJ70" s="208"/>
      <c r="AK70" s="208"/>
      <c r="AL70" s="208"/>
      <c r="AM70" s="208" t="n">
        <v>21</v>
      </c>
      <c r="AN70" s="208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8"/>
      <c r="BC70" s="208"/>
      <c r="BD70" s="208"/>
      <c r="BE70" s="208"/>
      <c r="BF70" s="208"/>
      <c r="BG70" s="208"/>
      <c r="BH70" s="208"/>
    </row>
    <row r="71" customFormat="false" ht="12.75" hidden="false" customHeight="true" outlineLevel="1" collapsed="false">
      <c r="A71" s="204"/>
      <c r="B71" s="216"/>
      <c r="C71" s="217" t="s">
        <v>551</v>
      </c>
      <c r="D71" s="217"/>
      <c r="E71" s="217"/>
      <c r="F71" s="217"/>
      <c r="G71" s="217"/>
      <c r="H71" s="206"/>
      <c r="I71" s="207"/>
      <c r="J71" s="208"/>
      <c r="K71" s="208"/>
      <c r="L71" s="208"/>
      <c r="M71" s="208"/>
      <c r="N71" s="208"/>
      <c r="O71" s="208"/>
      <c r="P71" s="208"/>
      <c r="Q71" s="208"/>
      <c r="R71" s="208"/>
      <c r="S71" s="208"/>
      <c r="T71" s="208"/>
      <c r="U71" s="208"/>
      <c r="V71" s="208"/>
      <c r="W71" s="208"/>
      <c r="X71" s="208"/>
      <c r="Y71" s="208"/>
      <c r="Z71" s="208"/>
      <c r="AA71" s="208"/>
      <c r="AB71" s="208"/>
      <c r="AC71" s="208"/>
      <c r="AD71" s="208"/>
      <c r="AE71" s="208"/>
      <c r="AF71" s="208"/>
      <c r="AG71" s="208"/>
      <c r="AH71" s="208"/>
      <c r="AI71" s="208"/>
      <c r="AJ71" s="208"/>
      <c r="AK71" s="208"/>
      <c r="AL71" s="208"/>
      <c r="AM71" s="208"/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18" t="str">
        <f aca="false">C71</f>
        <v>čistící šachtice</v>
      </c>
      <c r="BB71" s="208"/>
      <c r="BC71" s="208"/>
      <c r="BD71" s="208"/>
      <c r="BE71" s="208"/>
      <c r="BF71" s="208"/>
      <c r="BG71" s="208"/>
      <c r="BH71" s="208"/>
    </row>
    <row r="72" customFormat="false" ht="12.75" hidden="false" customHeight="false" outlineLevel="1" collapsed="false">
      <c r="A72" s="209" t="n">
        <v>18</v>
      </c>
      <c r="B72" s="210" t="s">
        <v>571</v>
      </c>
      <c r="C72" s="211" t="s">
        <v>572</v>
      </c>
      <c r="D72" s="212" t="s">
        <v>337</v>
      </c>
      <c r="E72" s="213" t="n">
        <v>8.2</v>
      </c>
      <c r="F72" s="214"/>
      <c r="G72" s="215" t="n">
        <f aca="false">ROUND(E72*F72,2)</f>
        <v>0</v>
      </c>
      <c r="H72" s="206" t="s">
        <v>331</v>
      </c>
      <c r="I72" s="207" t="s">
        <v>486</v>
      </c>
      <c r="J72" s="208"/>
      <c r="K72" s="208"/>
      <c r="L72" s="208"/>
      <c r="M72" s="208"/>
      <c r="N72" s="208"/>
      <c r="O72" s="208"/>
      <c r="P72" s="208"/>
      <c r="Q72" s="208"/>
      <c r="R72" s="208"/>
      <c r="S72" s="208"/>
      <c r="T72" s="208"/>
      <c r="U72" s="208"/>
      <c r="V72" s="208"/>
      <c r="W72" s="208"/>
      <c r="X72" s="208"/>
      <c r="Y72" s="208"/>
      <c r="Z72" s="208"/>
      <c r="AA72" s="208"/>
      <c r="AB72" s="208"/>
      <c r="AC72" s="208"/>
      <c r="AD72" s="208"/>
      <c r="AE72" s="208" t="s">
        <v>155</v>
      </c>
      <c r="AF72" s="208"/>
      <c r="AG72" s="208"/>
      <c r="AH72" s="208"/>
      <c r="AI72" s="208"/>
      <c r="AJ72" s="208"/>
      <c r="AK72" s="208"/>
      <c r="AL72" s="208"/>
      <c r="AM72" s="208" t="n">
        <v>21</v>
      </c>
      <c r="AN72" s="208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08"/>
      <c r="BB72" s="208"/>
      <c r="BC72" s="208"/>
      <c r="BD72" s="208"/>
      <c r="BE72" s="208"/>
      <c r="BF72" s="208"/>
      <c r="BG72" s="208"/>
      <c r="BH72" s="208"/>
    </row>
    <row r="73" customFormat="false" ht="12.75" hidden="false" customHeight="true" outlineLevel="1" collapsed="false">
      <c r="A73" s="204"/>
      <c r="B73" s="216"/>
      <c r="C73" s="217" t="s">
        <v>551</v>
      </c>
      <c r="D73" s="217"/>
      <c r="E73" s="217"/>
      <c r="F73" s="217"/>
      <c r="G73" s="217"/>
      <c r="H73" s="206"/>
      <c r="I73" s="207"/>
      <c r="J73" s="208"/>
      <c r="K73" s="208"/>
      <c r="L73" s="208"/>
      <c r="M73" s="208"/>
      <c r="N73" s="208"/>
      <c r="O73" s="208"/>
      <c r="P73" s="208"/>
      <c r="Q73" s="208"/>
      <c r="R73" s="208"/>
      <c r="S73" s="208"/>
      <c r="T73" s="208"/>
      <c r="U73" s="208"/>
      <c r="V73" s="208"/>
      <c r="W73" s="208"/>
      <c r="X73" s="208"/>
      <c r="Y73" s="208"/>
      <c r="Z73" s="208"/>
      <c r="AA73" s="208"/>
      <c r="AB73" s="208"/>
      <c r="AC73" s="208"/>
      <c r="AD73" s="208"/>
      <c r="AE73" s="208"/>
      <c r="AF73" s="208"/>
      <c r="AG73" s="208"/>
      <c r="AH73" s="208"/>
      <c r="AI73" s="208"/>
      <c r="AJ73" s="208"/>
      <c r="AK73" s="208"/>
      <c r="AL73" s="208"/>
      <c r="AM73" s="208"/>
      <c r="AN73" s="208"/>
      <c r="AO73" s="208"/>
      <c r="AP73" s="208"/>
      <c r="AQ73" s="208"/>
      <c r="AR73" s="208"/>
      <c r="AS73" s="208"/>
      <c r="AT73" s="208"/>
      <c r="AU73" s="208"/>
      <c r="AV73" s="208"/>
      <c r="AW73" s="208"/>
      <c r="AX73" s="208"/>
      <c r="AY73" s="208"/>
      <c r="AZ73" s="208"/>
      <c r="BA73" s="218" t="str">
        <f aca="false">C73</f>
        <v>čistící šachtice</v>
      </c>
      <c r="BB73" s="208"/>
      <c r="BC73" s="208"/>
      <c r="BD73" s="208"/>
      <c r="BE73" s="208"/>
      <c r="BF73" s="208"/>
      <c r="BG73" s="208"/>
      <c r="BH73" s="208"/>
    </row>
    <row r="74" customFormat="false" ht="12.75" hidden="false" customHeight="false" outlineLevel="1" collapsed="false">
      <c r="A74" s="204"/>
      <c r="B74" s="216"/>
      <c r="C74" s="246" t="s">
        <v>627</v>
      </c>
      <c r="D74" s="247"/>
      <c r="E74" s="248" t="n">
        <v>8.2</v>
      </c>
      <c r="F74" s="215"/>
      <c r="G74" s="215"/>
      <c r="H74" s="206"/>
      <c r="I74" s="207"/>
      <c r="J74" s="208"/>
      <c r="K74" s="208"/>
      <c r="L74" s="208"/>
      <c r="M74" s="208"/>
      <c r="N74" s="208"/>
      <c r="O74" s="208"/>
      <c r="P74" s="208"/>
      <c r="Q74" s="208"/>
      <c r="R74" s="208"/>
      <c r="S74" s="208"/>
      <c r="T74" s="208"/>
      <c r="U74" s="208"/>
      <c r="V74" s="208"/>
      <c r="W74" s="208"/>
      <c r="X74" s="208"/>
      <c r="Y74" s="208"/>
      <c r="Z74" s="208"/>
      <c r="AA74" s="208"/>
      <c r="AB74" s="208"/>
      <c r="AC74" s="208"/>
      <c r="AD74" s="208"/>
      <c r="AE74" s="208"/>
      <c r="AF74" s="208"/>
      <c r="AG74" s="208"/>
      <c r="AH74" s="208"/>
      <c r="AI74" s="208"/>
      <c r="AJ74" s="208"/>
      <c r="AK74" s="208"/>
      <c r="AL74" s="208"/>
      <c r="AM74" s="208"/>
      <c r="AN74" s="208"/>
      <c r="AO74" s="208"/>
      <c r="AP74" s="208"/>
      <c r="AQ74" s="208"/>
      <c r="AR74" s="208"/>
      <c r="AS74" s="208"/>
      <c r="AT74" s="208"/>
      <c r="AU74" s="208"/>
      <c r="AV74" s="208"/>
      <c r="AW74" s="208"/>
      <c r="AX74" s="208"/>
      <c r="AY74" s="208"/>
      <c r="AZ74" s="208"/>
      <c r="BA74" s="208"/>
      <c r="BB74" s="208"/>
      <c r="BC74" s="208"/>
      <c r="BD74" s="208"/>
      <c r="BE74" s="208"/>
      <c r="BF74" s="208"/>
      <c r="BG74" s="208"/>
      <c r="BH74" s="208"/>
    </row>
    <row r="75" customFormat="false" ht="12.75" hidden="false" customHeight="false" outlineLevel="1" collapsed="false">
      <c r="A75" s="209" t="n">
        <v>19</v>
      </c>
      <c r="B75" s="210" t="s">
        <v>573</v>
      </c>
      <c r="C75" s="211" t="s">
        <v>628</v>
      </c>
      <c r="D75" s="212" t="s">
        <v>337</v>
      </c>
      <c r="E75" s="213" t="n">
        <v>1</v>
      </c>
      <c r="F75" s="214"/>
      <c r="G75" s="215" t="n">
        <f aca="false">ROUND(E75*F75,2)</f>
        <v>0</v>
      </c>
      <c r="H75" s="206" t="s">
        <v>331</v>
      </c>
      <c r="I75" s="207" t="s">
        <v>486</v>
      </c>
      <c r="J75" s="208"/>
      <c r="K75" s="208"/>
      <c r="L75" s="208"/>
      <c r="M75" s="208"/>
      <c r="N75" s="208"/>
      <c r="O75" s="208"/>
      <c r="P75" s="208"/>
      <c r="Q75" s="208"/>
      <c r="R75" s="208"/>
      <c r="S75" s="208"/>
      <c r="T75" s="208"/>
      <c r="U75" s="208"/>
      <c r="V75" s="208"/>
      <c r="W75" s="208"/>
      <c r="X75" s="208"/>
      <c r="Y75" s="208"/>
      <c r="Z75" s="208"/>
      <c r="AA75" s="208"/>
      <c r="AB75" s="208"/>
      <c r="AC75" s="208"/>
      <c r="AD75" s="208"/>
      <c r="AE75" s="208" t="s">
        <v>155</v>
      </c>
      <c r="AF75" s="208"/>
      <c r="AG75" s="208"/>
      <c r="AH75" s="208"/>
      <c r="AI75" s="208"/>
      <c r="AJ75" s="208"/>
      <c r="AK75" s="208"/>
      <c r="AL75" s="208"/>
      <c r="AM75" s="208" t="n">
        <v>21</v>
      </c>
      <c r="AN75" s="208"/>
      <c r="AO75" s="208"/>
      <c r="AP75" s="208"/>
      <c r="AQ75" s="208"/>
      <c r="AR75" s="208"/>
      <c r="AS75" s="208"/>
      <c r="AT75" s="208"/>
      <c r="AU75" s="208"/>
      <c r="AV75" s="208"/>
      <c r="AW75" s="208"/>
      <c r="AX75" s="208"/>
      <c r="AY75" s="208"/>
      <c r="AZ75" s="208"/>
      <c r="BA75" s="208"/>
      <c r="BB75" s="208"/>
      <c r="BC75" s="208"/>
      <c r="BD75" s="208"/>
      <c r="BE75" s="208"/>
      <c r="BF75" s="208"/>
      <c r="BG75" s="208"/>
      <c r="BH75" s="208"/>
    </row>
    <row r="76" customFormat="false" ht="12.75" hidden="false" customHeight="false" outlineLevel="1" collapsed="false">
      <c r="A76" s="209" t="n">
        <v>20</v>
      </c>
      <c r="B76" s="210" t="s">
        <v>629</v>
      </c>
      <c r="C76" s="211" t="s">
        <v>630</v>
      </c>
      <c r="D76" s="212" t="s">
        <v>381</v>
      </c>
      <c r="E76" s="213" t="n">
        <v>1</v>
      </c>
      <c r="F76" s="214"/>
      <c r="G76" s="215" t="n">
        <f aca="false">ROUND(E76*F76,2)</f>
        <v>0</v>
      </c>
      <c r="H76" s="206"/>
      <c r="I76" s="207" t="s">
        <v>313</v>
      </c>
      <c r="J76" s="208"/>
      <c r="K76" s="208"/>
      <c r="L76" s="208"/>
      <c r="M76" s="208"/>
      <c r="N76" s="208"/>
      <c r="O76" s="208"/>
      <c r="P76" s="208"/>
      <c r="Q76" s="208"/>
      <c r="R76" s="208"/>
      <c r="S76" s="208"/>
      <c r="T76" s="208"/>
      <c r="U76" s="208"/>
      <c r="V76" s="208"/>
      <c r="W76" s="208"/>
      <c r="X76" s="208"/>
      <c r="Y76" s="208"/>
      <c r="Z76" s="208"/>
      <c r="AA76" s="208"/>
      <c r="AB76" s="208"/>
      <c r="AC76" s="208"/>
      <c r="AD76" s="208"/>
      <c r="AE76" s="208" t="s">
        <v>314</v>
      </c>
      <c r="AF76" s="208" t="n">
        <v>3</v>
      </c>
      <c r="AG76" s="208"/>
      <c r="AH76" s="208"/>
      <c r="AI76" s="208"/>
      <c r="AJ76" s="208"/>
      <c r="AK76" s="208"/>
      <c r="AL76" s="208"/>
      <c r="AM76" s="208" t="n">
        <v>21</v>
      </c>
      <c r="AN76" s="208"/>
      <c r="AO76" s="208"/>
      <c r="AP76" s="208"/>
      <c r="AQ76" s="208"/>
      <c r="AR76" s="208"/>
      <c r="AS76" s="208"/>
      <c r="AT76" s="208"/>
      <c r="AU76" s="208"/>
      <c r="AV76" s="208"/>
      <c r="AW76" s="208"/>
      <c r="AX76" s="208"/>
      <c r="AY76" s="208"/>
      <c r="AZ76" s="208"/>
      <c r="BA76" s="208"/>
      <c r="BB76" s="208"/>
      <c r="BC76" s="208"/>
      <c r="BD76" s="208"/>
      <c r="BE76" s="208"/>
      <c r="BF76" s="208"/>
      <c r="BG76" s="208"/>
      <c r="BH76" s="208"/>
    </row>
    <row r="77" customFormat="false" ht="12.75" hidden="false" customHeight="false" outlineLevel="1" collapsed="false">
      <c r="A77" s="209" t="n">
        <v>21</v>
      </c>
      <c r="B77" s="210" t="s">
        <v>631</v>
      </c>
      <c r="C77" s="211" t="s">
        <v>632</v>
      </c>
      <c r="D77" s="212" t="s">
        <v>456</v>
      </c>
      <c r="E77" s="213" t="n">
        <v>1</v>
      </c>
      <c r="F77" s="214"/>
      <c r="G77" s="215" t="n">
        <f aca="false">ROUND(E77*F77,2)</f>
        <v>0</v>
      </c>
      <c r="H77" s="206"/>
      <c r="I77" s="207" t="s">
        <v>313</v>
      </c>
      <c r="J77" s="208"/>
      <c r="K77" s="208"/>
      <c r="L77" s="208"/>
      <c r="M77" s="208"/>
      <c r="N77" s="208"/>
      <c r="O77" s="208"/>
      <c r="P77" s="208"/>
      <c r="Q77" s="208"/>
      <c r="R77" s="208"/>
      <c r="S77" s="208"/>
      <c r="T77" s="208"/>
      <c r="U77" s="208"/>
      <c r="V77" s="208"/>
      <c r="W77" s="208"/>
      <c r="X77" s="208"/>
      <c r="Y77" s="208"/>
      <c r="Z77" s="208"/>
      <c r="AA77" s="208"/>
      <c r="AB77" s="208"/>
      <c r="AC77" s="208"/>
      <c r="AD77" s="208"/>
      <c r="AE77" s="208" t="s">
        <v>314</v>
      </c>
      <c r="AF77" s="208" t="n">
        <v>3</v>
      </c>
      <c r="AG77" s="208"/>
      <c r="AH77" s="208"/>
      <c r="AI77" s="208"/>
      <c r="AJ77" s="208"/>
      <c r="AK77" s="208"/>
      <c r="AL77" s="208"/>
      <c r="AM77" s="208" t="n">
        <v>21</v>
      </c>
      <c r="AN77" s="208"/>
      <c r="AO77" s="208"/>
      <c r="AP77" s="208"/>
      <c r="AQ77" s="208"/>
      <c r="AR77" s="208"/>
      <c r="AS77" s="208"/>
      <c r="AT77" s="208"/>
      <c r="AU77" s="208"/>
      <c r="AV77" s="208"/>
      <c r="AW77" s="208"/>
      <c r="AX77" s="208"/>
      <c r="AY77" s="208"/>
      <c r="AZ77" s="208"/>
      <c r="BA77" s="208"/>
      <c r="BB77" s="208"/>
      <c r="BC77" s="208"/>
      <c r="BD77" s="208"/>
      <c r="BE77" s="208"/>
      <c r="BF77" s="208"/>
      <c r="BG77" s="208"/>
      <c r="BH77" s="208"/>
    </row>
    <row r="78" customFormat="false" ht="12.75" hidden="false" customHeight="false" outlineLevel="0" collapsed="false">
      <c r="A78" s="196" t="s">
        <v>147</v>
      </c>
      <c r="B78" s="197" t="s">
        <v>81</v>
      </c>
      <c r="C78" s="198" t="s">
        <v>82</v>
      </c>
      <c r="D78" s="199"/>
      <c r="E78" s="200"/>
      <c r="F78" s="220" t="n">
        <f aca="false">SUM(G79:G82)</f>
        <v>0</v>
      </c>
      <c r="G78" s="220"/>
      <c r="H78" s="202"/>
      <c r="I78" s="203"/>
      <c r="AE78" s="0" t="s">
        <v>148</v>
      </c>
    </row>
    <row r="79" customFormat="false" ht="12.75" hidden="false" customHeight="true" outlineLevel="1" collapsed="false">
      <c r="A79" s="204"/>
      <c r="B79" s="205" t="s">
        <v>350</v>
      </c>
      <c r="C79" s="205"/>
      <c r="D79" s="205"/>
      <c r="E79" s="205"/>
      <c r="F79" s="205"/>
      <c r="G79" s="205"/>
      <c r="H79" s="206"/>
      <c r="I79" s="207"/>
      <c r="J79" s="208"/>
      <c r="K79" s="208"/>
      <c r="L79" s="208"/>
      <c r="M79" s="208"/>
      <c r="N79" s="208"/>
      <c r="O79" s="208"/>
      <c r="P79" s="208"/>
      <c r="Q79" s="208"/>
      <c r="R79" s="208"/>
      <c r="S79" s="208"/>
      <c r="T79" s="208"/>
      <c r="U79" s="208"/>
      <c r="V79" s="208"/>
      <c r="W79" s="208"/>
      <c r="X79" s="208"/>
      <c r="Y79" s="208"/>
      <c r="Z79" s="208"/>
      <c r="AA79" s="208"/>
      <c r="AB79" s="208"/>
      <c r="AC79" s="208" t="n">
        <v>0</v>
      </c>
      <c r="AD79" s="208"/>
      <c r="AE79" s="208"/>
      <c r="AF79" s="208"/>
      <c r="AG79" s="208"/>
      <c r="AH79" s="208"/>
      <c r="AI79" s="208"/>
      <c r="AJ79" s="208"/>
      <c r="AK79" s="208"/>
      <c r="AL79" s="208"/>
      <c r="AM79" s="208"/>
      <c r="AN79" s="208"/>
      <c r="AO79" s="208"/>
      <c r="AP79" s="208"/>
      <c r="AQ79" s="208"/>
      <c r="AR79" s="208"/>
      <c r="AS79" s="208"/>
      <c r="AT79" s="208"/>
      <c r="AU79" s="208"/>
      <c r="AV79" s="208"/>
      <c r="AW79" s="208"/>
      <c r="AX79" s="208"/>
      <c r="AY79" s="208"/>
      <c r="AZ79" s="208"/>
      <c r="BA79" s="208"/>
      <c r="BB79" s="208"/>
      <c r="BC79" s="208"/>
      <c r="BD79" s="208"/>
      <c r="BE79" s="208"/>
      <c r="BF79" s="208"/>
      <c r="BG79" s="208"/>
      <c r="BH79" s="208"/>
    </row>
    <row r="80" customFormat="false" ht="12.75" hidden="false" customHeight="true" outlineLevel="1" collapsed="false">
      <c r="A80" s="204"/>
      <c r="B80" s="219" t="s">
        <v>575</v>
      </c>
      <c r="C80" s="219"/>
      <c r="D80" s="219"/>
      <c r="E80" s="219"/>
      <c r="F80" s="219"/>
      <c r="G80" s="219"/>
      <c r="H80" s="206"/>
      <c r="I80" s="207"/>
      <c r="J80" s="208"/>
      <c r="K80" s="208"/>
      <c r="L80" s="208"/>
      <c r="M80" s="208"/>
      <c r="N80" s="208"/>
      <c r="O80" s="208"/>
      <c r="P80" s="208"/>
      <c r="Q80" s="208"/>
      <c r="R80" s="208"/>
      <c r="S80" s="208"/>
      <c r="T80" s="208"/>
      <c r="U80" s="208"/>
      <c r="V80" s="208"/>
      <c r="W80" s="208"/>
      <c r="X80" s="208"/>
      <c r="Y80" s="208"/>
      <c r="Z80" s="208"/>
      <c r="AA80" s="208"/>
      <c r="AB80" s="208"/>
      <c r="AC80" s="208" t="n">
        <v>1</v>
      </c>
      <c r="AD80" s="208"/>
      <c r="AE80" s="208"/>
      <c r="AF80" s="208"/>
      <c r="AG80" s="208"/>
      <c r="AH80" s="208"/>
      <c r="AI80" s="208"/>
      <c r="AJ80" s="208"/>
      <c r="AK80" s="208"/>
      <c r="AL80" s="208"/>
      <c r="AM80" s="208"/>
      <c r="AN80" s="208"/>
      <c r="AO80" s="208"/>
      <c r="AP80" s="208"/>
      <c r="AQ80" s="208"/>
      <c r="AR80" s="208"/>
      <c r="AS80" s="208"/>
      <c r="AT80" s="208"/>
      <c r="AU80" s="208"/>
      <c r="AV80" s="208"/>
      <c r="AW80" s="208"/>
      <c r="AX80" s="208"/>
      <c r="AY80" s="208"/>
      <c r="AZ80" s="208"/>
      <c r="BA80" s="208"/>
      <c r="BB80" s="208"/>
      <c r="BC80" s="208"/>
      <c r="BD80" s="208"/>
      <c r="BE80" s="208"/>
      <c r="BF80" s="208"/>
      <c r="BG80" s="208"/>
      <c r="BH80" s="208"/>
    </row>
    <row r="81" customFormat="false" ht="12.75" hidden="false" customHeight="false" outlineLevel="1" collapsed="false">
      <c r="A81" s="209" t="n">
        <v>22</v>
      </c>
      <c r="B81" s="210" t="s">
        <v>576</v>
      </c>
      <c r="C81" s="211" t="s">
        <v>577</v>
      </c>
      <c r="D81" s="212" t="s">
        <v>337</v>
      </c>
      <c r="E81" s="213" t="n">
        <v>1</v>
      </c>
      <c r="F81" s="214"/>
      <c r="G81" s="215" t="n">
        <f aca="false">ROUND(E81*F81,2)</f>
        <v>0</v>
      </c>
      <c r="H81" s="206" t="s">
        <v>323</v>
      </c>
      <c r="I81" s="207" t="s">
        <v>486</v>
      </c>
      <c r="J81" s="208"/>
      <c r="K81" s="208"/>
      <c r="L81" s="208"/>
      <c r="M81" s="208"/>
      <c r="N81" s="208"/>
      <c r="O81" s="208"/>
      <c r="P81" s="208"/>
      <c r="Q81" s="208"/>
      <c r="R81" s="208"/>
      <c r="S81" s="208"/>
      <c r="T81" s="208"/>
      <c r="U81" s="208"/>
      <c r="V81" s="208"/>
      <c r="W81" s="208"/>
      <c r="X81" s="208"/>
      <c r="Y81" s="208"/>
      <c r="Z81" s="208"/>
      <c r="AA81" s="208"/>
      <c r="AB81" s="208"/>
      <c r="AC81" s="208"/>
      <c r="AD81" s="208"/>
      <c r="AE81" s="208" t="s">
        <v>155</v>
      </c>
      <c r="AF81" s="208"/>
      <c r="AG81" s="208"/>
      <c r="AH81" s="208"/>
      <c r="AI81" s="208"/>
      <c r="AJ81" s="208"/>
      <c r="AK81" s="208"/>
      <c r="AL81" s="208"/>
      <c r="AM81" s="208" t="n">
        <v>21</v>
      </c>
      <c r="AN81" s="208"/>
      <c r="AO81" s="208"/>
      <c r="AP81" s="208"/>
      <c r="AQ81" s="208"/>
      <c r="AR81" s="208"/>
      <c r="AS81" s="208"/>
      <c r="AT81" s="208"/>
      <c r="AU81" s="208"/>
      <c r="AV81" s="208"/>
      <c r="AW81" s="208"/>
      <c r="AX81" s="208"/>
      <c r="AY81" s="208"/>
      <c r="AZ81" s="208"/>
      <c r="BA81" s="208"/>
      <c r="BB81" s="208"/>
      <c r="BC81" s="208"/>
      <c r="BD81" s="208"/>
      <c r="BE81" s="208"/>
      <c r="BF81" s="208"/>
      <c r="BG81" s="208"/>
      <c r="BH81" s="208"/>
    </row>
    <row r="82" customFormat="false" ht="12.75" hidden="false" customHeight="true" outlineLevel="1" collapsed="false">
      <c r="A82" s="204"/>
      <c r="B82" s="216"/>
      <c r="C82" s="217" t="s">
        <v>551</v>
      </c>
      <c r="D82" s="217"/>
      <c r="E82" s="217"/>
      <c r="F82" s="217"/>
      <c r="G82" s="217"/>
      <c r="H82" s="206"/>
      <c r="I82" s="207"/>
      <c r="J82" s="208"/>
      <c r="K82" s="208"/>
      <c r="L82" s="208"/>
      <c r="M82" s="208"/>
      <c r="N82" s="208"/>
      <c r="O82" s="208"/>
      <c r="P82" s="208"/>
      <c r="Q82" s="208"/>
      <c r="R82" s="208"/>
      <c r="S82" s="208"/>
      <c r="T82" s="208"/>
      <c r="U82" s="208"/>
      <c r="V82" s="208"/>
      <c r="W82" s="208"/>
      <c r="X82" s="208"/>
      <c r="Y82" s="208"/>
      <c r="Z82" s="208"/>
      <c r="AA82" s="208"/>
      <c r="AB82" s="208"/>
      <c r="AC82" s="208"/>
      <c r="AD82" s="208"/>
      <c r="AE82" s="208"/>
      <c r="AF82" s="208"/>
      <c r="AG82" s="208"/>
      <c r="AH82" s="208"/>
      <c r="AI82" s="208"/>
      <c r="AJ82" s="208"/>
      <c r="AK82" s="208"/>
      <c r="AL82" s="208"/>
      <c r="AM82" s="208"/>
      <c r="AN82" s="208"/>
      <c r="AO82" s="208"/>
      <c r="AP82" s="208"/>
      <c r="AQ82" s="208"/>
      <c r="AR82" s="208"/>
      <c r="AS82" s="208"/>
      <c r="AT82" s="208"/>
      <c r="AU82" s="208"/>
      <c r="AV82" s="208"/>
      <c r="AW82" s="208"/>
      <c r="AX82" s="208"/>
      <c r="AY82" s="208"/>
      <c r="AZ82" s="208"/>
      <c r="BA82" s="218" t="str">
        <f aca="false">C82</f>
        <v>čistící šachtice</v>
      </c>
      <c r="BB82" s="208"/>
      <c r="BC82" s="208"/>
      <c r="BD82" s="208"/>
      <c r="BE82" s="208"/>
      <c r="BF82" s="208"/>
      <c r="BG82" s="208"/>
      <c r="BH82" s="208"/>
    </row>
    <row r="83" customFormat="false" ht="12.75" hidden="false" customHeight="false" outlineLevel="0" collapsed="false">
      <c r="A83" s="196" t="s">
        <v>147</v>
      </c>
      <c r="B83" s="197" t="s">
        <v>85</v>
      </c>
      <c r="C83" s="198" t="s">
        <v>86</v>
      </c>
      <c r="D83" s="199"/>
      <c r="E83" s="200"/>
      <c r="F83" s="220" t="n">
        <f aca="false">SUM(G84:G102)</f>
        <v>0</v>
      </c>
      <c r="G83" s="220"/>
      <c r="H83" s="202"/>
      <c r="I83" s="203"/>
      <c r="AE83" s="0" t="s">
        <v>148</v>
      </c>
    </row>
    <row r="84" customFormat="false" ht="12.75" hidden="false" customHeight="true" outlineLevel="1" collapsed="false">
      <c r="A84" s="204"/>
      <c r="B84" s="205" t="s">
        <v>578</v>
      </c>
      <c r="C84" s="205"/>
      <c r="D84" s="205"/>
      <c r="E84" s="205"/>
      <c r="F84" s="205"/>
      <c r="G84" s="205"/>
      <c r="H84" s="206"/>
      <c r="I84" s="207"/>
      <c r="J84" s="208"/>
      <c r="K84" s="208"/>
      <c r="L84" s="208"/>
      <c r="M84" s="208"/>
      <c r="N84" s="208"/>
      <c r="O84" s="208"/>
      <c r="P84" s="208"/>
      <c r="Q84" s="208"/>
      <c r="R84" s="208"/>
      <c r="S84" s="208"/>
      <c r="T84" s="208"/>
      <c r="U84" s="208"/>
      <c r="V84" s="208"/>
      <c r="W84" s="208"/>
      <c r="X84" s="208"/>
      <c r="Y84" s="208"/>
      <c r="Z84" s="208"/>
      <c r="AA84" s="208"/>
      <c r="AB84" s="208"/>
      <c r="AC84" s="208" t="n">
        <v>0</v>
      </c>
      <c r="AD84" s="208"/>
      <c r="AE84" s="208"/>
      <c r="AF84" s="208"/>
      <c r="AG84" s="208"/>
      <c r="AH84" s="208"/>
      <c r="AI84" s="208"/>
      <c r="AJ84" s="208"/>
      <c r="AK84" s="208"/>
      <c r="AL84" s="208"/>
      <c r="AM84" s="208"/>
      <c r="AN84" s="208"/>
      <c r="AO84" s="208"/>
      <c r="AP84" s="208"/>
      <c r="AQ84" s="208"/>
      <c r="AR84" s="208"/>
      <c r="AS84" s="208"/>
      <c r="AT84" s="208"/>
      <c r="AU84" s="208"/>
      <c r="AV84" s="208"/>
      <c r="AW84" s="208"/>
      <c r="AX84" s="208"/>
      <c r="AY84" s="208"/>
      <c r="AZ84" s="208"/>
      <c r="BA84" s="208"/>
      <c r="BB84" s="208"/>
      <c r="BC84" s="208"/>
      <c r="BD84" s="208"/>
      <c r="BE84" s="208"/>
      <c r="BF84" s="208"/>
      <c r="BG84" s="208"/>
      <c r="BH84" s="208"/>
    </row>
    <row r="85" customFormat="false" ht="12.75" hidden="false" customHeight="false" outlineLevel="1" collapsed="false">
      <c r="A85" s="209" t="n">
        <v>23</v>
      </c>
      <c r="B85" s="210" t="s">
        <v>579</v>
      </c>
      <c r="C85" s="211" t="s">
        <v>580</v>
      </c>
      <c r="D85" s="212" t="s">
        <v>337</v>
      </c>
      <c r="E85" s="213" t="n">
        <v>2</v>
      </c>
      <c r="F85" s="214"/>
      <c r="G85" s="215" t="n">
        <f aca="false">ROUND(E85*F85,2)</f>
        <v>0</v>
      </c>
      <c r="H85" s="206" t="s">
        <v>323</v>
      </c>
      <c r="I85" s="207" t="s">
        <v>486</v>
      </c>
      <c r="J85" s="208"/>
      <c r="K85" s="208"/>
      <c r="L85" s="208"/>
      <c r="M85" s="208"/>
      <c r="N85" s="208"/>
      <c r="O85" s="208"/>
      <c r="P85" s="208"/>
      <c r="Q85" s="208"/>
      <c r="R85" s="208"/>
      <c r="S85" s="208"/>
      <c r="T85" s="208"/>
      <c r="U85" s="208"/>
      <c r="V85" s="208"/>
      <c r="W85" s="208"/>
      <c r="X85" s="208"/>
      <c r="Y85" s="208"/>
      <c r="Z85" s="208"/>
      <c r="AA85" s="208"/>
      <c r="AB85" s="208"/>
      <c r="AC85" s="208"/>
      <c r="AD85" s="208"/>
      <c r="AE85" s="208" t="s">
        <v>155</v>
      </c>
      <c r="AF85" s="208"/>
      <c r="AG85" s="208"/>
      <c r="AH85" s="208"/>
      <c r="AI85" s="208"/>
      <c r="AJ85" s="208"/>
      <c r="AK85" s="208"/>
      <c r="AL85" s="208"/>
      <c r="AM85" s="208" t="n">
        <v>21</v>
      </c>
      <c r="AN85" s="208"/>
      <c r="AO85" s="208"/>
      <c r="AP85" s="208"/>
      <c r="AQ85" s="208"/>
      <c r="AR85" s="208"/>
      <c r="AS85" s="208"/>
      <c r="AT85" s="208"/>
      <c r="AU85" s="208"/>
      <c r="AV85" s="208"/>
      <c r="AW85" s="208"/>
      <c r="AX85" s="208"/>
      <c r="AY85" s="208"/>
      <c r="AZ85" s="208"/>
      <c r="BA85" s="208"/>
      <c r="BB85" s="208"/>
      <c r="BC85" s="208"/>
      <c r="BD85" s="208"/>
      <c r="BE85" s="208"/>
      <c r="BF85" s="208"/>
      <c r="BG85" s="208"/>
      <c r="BH85" s="208"/>
    </row>
    <row r="86" customFormat="false" ht="12.75" hidden="false" customHeight="true" outlineLevel="1" collapsed="false">
      <c r="A86" s="204"/>
      <c r="B86" s="219" t="s">
        <v>584</v>
      </c>
      <c r="C86" s="219"/>
      <c r="D86" s="219"/>
      <c r="E86" s="219"/>
      <c r="F86" s="219"/>
      <c r="G86" s="219"/>
      <c r="H86" s="206"/>
      <c r="I86" s="207"/>
      <c r="J86" s="208"/>
      <c r="K86" s="208"/>
      <c r="L86" s="208"/>
      <c r="M86" s="208"/>
      <c r="N86" s="208"/>
      <c r="O86" s="208"/>
      <c r="P86" s="208"/>
      <c r="Q86" s="208"/>
      <c r="R86" s="208"/>
      <c r="S86" s="208"/>
      <c r="T86" s="208"/>
      <c r="U86" s="208"/>
      <c r="V86" s="208"/>
      <c r="W86" s="208"/>
      <c r="X86" s="208"/>
      <c r="Y86" s="208"/>
      <c r="Z86" s="208"/>
      <c r="AA86" s="208"/>
      <c r="AB86" s="208"/>
      <c r="AC86" s="208" t="n">
        <v>0</v>
      </c>
      <c r="AD86" s="208"/>
      <c r="AE86" s="208"/>
      <c r="AF86" s="208"/>
      <c r="AG86" s="208"/>
      <c r="AH86" s="208"/>
      <c r="AI86" s="208"/>
      <c r="AJ86" s="208"/>
      <c r="AK86" s="208"/>
      <c r="AL86" s="208"/>
      <c r="AM86" s="208"/>
      <c r="AN86" s="208"/>
      <c r="AO86" s="208"/>
      <c r="AP86" s="208"/>
      <c r="AQ86" s="208"/>
      <c r="AR86" s="208"/>
      <c r="AS86" s="208"/>
      <c r="AT86" s="208"/>
      <c r="AU86" s="208"/>
      <c r="AV86" s="208"/>
      <c r="AW86" s="208"/>
      <c r="AX86" s="208"/>
      <c r="AY86" s="208"/>
      <c r="AZ86" s="208"/>
      <c r="BA86" s="208"/>
      <c r="BB86" s="208"/>
      <c r="BC86" s="208"/>
      <c r="BD86" s="208"/>
      <c r="BE86" s="208"/>
      <c r="BF86" s="208"/>
      <c r="BG86" s="208"/>
      <c r="BH86" s="208"/>
    </row>
    <row r="87" customFormat="false" ht="12.75" hidden="false" customHeight="false" outlineLevel="1" collapsed="false">
      <c r="A87" s="209" t="n">
        <v>24</v>
      </c>
      <c r="B87" s="210" t="s">
        <v>585</v>
      </c>
      <c r="C87" s="211" t="s">
        <v>633</v>
      </c>
      <c r="D87" s="212" t="s">
        <v>337</v>
      </c>
      <c r="E87" s="213" t="n">
        <v>5</v>
      </c>
      <c r="F87" s="214"/>
      <c r="G87" s="215" t="n">
        <f aca="false">ROUND(E87*F87,2)</f>
        <v>0</v>
      </c>
      <c r="H87" s="206" t="s">
        <v>323</v>
      </c>
      <c r="I87" s="207" t="s">
        <v>486</v>
      </c>
      <c r="J87" s="208"/>
      <c r="K87" s="208"/>
      <c r="L87" s="208"/>
      <c r="M87" s="208"/>
      <c r="N87" s="208"/>
      <c r="O87" s="208"/>
      <c r="P87" s="208"/>
      <c r="Q87" s="208"/>
      <c r="R87" s="208"/>
      <c r="S87" s="208"/>
      <c r="T87" s="208"/>
      <c r="U87" s="208"/>
      <c r="V87" s="208"/>
      <c r="W87" s="208"/>
      <c r="X87" s="208"/>
      <c r="Y87" s="208"/>
      <c r="Z87" s="208"/>
      <c r="AA87" s="208"/>
      <c r="AB87" s="208"/>
      <c r="AC87" s="208"/>
      <c r="AD87" s="208"/>
      <c r="AE87" s="208" t="s">
        <v>155</v>
      </c>
      <c r="AF87" s="208"/>
      <c r="AG87" s="208"/>
      <c r="AH87" s="208"/>
      <c r="AI87" s="208"/>
      <c r="AJ87" s="208"/>
      <c r="AK87" s="208"/>
      <c r="AL87" s="208"/>
      <c r="AM87" s="208" t="n">
        <v>21</v>
      </c>
      <c r="AN87" s="208"/>
      <c r="AO87" s="208"/>
      <c r="AP87" s="208"/>
      <c r="AQ87" s="208"/>
      <c r="AR87" s="208"/>
      <c r="AS87" s="208"/>
      <c r="AT87" s="208"/>
      <c r="AU87" s="208"/>
      <c r="AV87" s="208"/>
      <c r="AW87" s="208"/>
      <c r="AX87" s="208"/>
      <c r="AY87" s="208"/>
      <c r="AZ87" s="208"/>
      <c r="BA87" s="208"/>
      <c r="BB87" s="208"/>
      <c r="BC87" s="208"/>
      <c r="BD87" s="208"/>
      <c r="BE87" s="208"/>
      <c r="BF87" s="208"/>
      <c r="BG87" s="208"/>
      <c r="BH87" s="208"/>
    </row>
    <row r="88" customFormat="false" ht="12.75" hidden="false" customHeight="true" outlineLevel="1" collapsed="false">
      <c r="A88" s="204"/>
      <c r="B88" s="219" t="s">
        <v>587</v>
      </c>
      <c r="C88" s="219"/>
      <c r="D88" s="219"/>
      <c r="E88" s="219"/>
      <c r="F88" s="219"/>
      <c r="G88" s="219"/>
      <c r="H88" s="206"/>
      <c r="I88" s="207"/>
      <c r="J88" s="208"/>
      <c r="K88" s="208"/>
      <c r="L88" s="208"/>
      <c r="M88" s="208"/>
      <c r="N88" s="208"/>
      <c r="O88" s="208"/>
      <c r="P88" s="208"/>
      <c r="Q88" s="208"/>
      <c r="R88" s="208"/>
      <c r="S88" s="208"/>
      <c r="T88" s="208"/>
      <c r="U88" s="208"/>
      <c r="V88" s="208"/>
      <c r="W88" s="208"/>
      <c r="X88" s="208"/>
      <c r="Y88" s="208"/>
      <c r="Z88" s="208"/>
      <c r="AA88" s="208"/>
      <c r="AB88" s="208"/>
      <c r="AC88" s="208" t="n">
        <v>0</v>
      </c>
      <c r="AD88" s="208"/>
      <c r="AE88" s="208"/>
      <c r="AF88" s="208"/>
      <c r="AG88" s="208"/>
      <c r="AH88" s="208"/>
      <c r="AI88" s="208"/>
      <c r="AJ88" s="208"/>
      <c r="AK88" s="208"/>
      <c r="AL88" s="208"/>
      <c r="AM88" s="208"/>
      <c r="AN88" s="208"/>
      <c r="AO88" s="208"/>
      <c r="AP88" s="208"/>
      <c r="AQ88" s="208"/>
      <c r="AR88" s="208"/>
      <c r="AS88" s="208"/>
      <c r="AT88" s="208"/>
      <c r="AU88" s="208"/>
      <c r="AV88" s="208"/>
      <c r="AW88" s="208"/>
      <c r="AX88" s="208"/>
      <c r="AY88" s="208"/>
      <c r="AZ88" s="208"/>
      <c r="BA88" s="208"/>
      <c r="BB88" s="208"/>
      <c r="BC88" s="208"/>
      <c r="BD88" s="208"/>
      <c r="BE88" s="208"/>
      <c r="BF88" s="208"/>
      <c r="BG88" s="208"/>
      <c r="BH88" s="208"/>
    </row>
    <row r="89" customFormat="false" ht="12.75" hidden="false" customHeight="true" outlineLevel="1" collapsed="false">
      <c r="A89" s="204"/>
      <c r="B89" s="219" t="s">
        <v>588</v>
      </c>
      <c r="C89" s="219"/>
      <c r="D89" s="219"/>
      <c r="E89" s="219"/>
      <c r="F89" s="219"/>
      <c r="G89" s="219"/>
      <c r="H89" s="206"/>
      <c r="I89" s="207"/>
      <c r="J89" s="208"/>
      <c r="K89" s="208"/>
      <c r="L89" s="208"/>
      <c r="M89" s="208"/>
      <c r="N89" s="208"/>
      <c r="O89" s="208"/>
      <c r="P89" s="208"/>
      <c r="Q89" s="208"/>
      <c r="R89" s="208"/>
      <c r="S89" s="208"/>
      <c r="T89" s="208"/>
      <c r="U89" s="208"/>
      <c r="V89" s="208"/>
      <c r="W89" s="208"/>
      <c r="X89" s="208"/>
      <c r="Y89" s="208"/>
      <c r="Z89" s="208"/>
      <c r="AA89" s="208"/>
      <c r="AB89" s="208"/>
      <c r="AC89" s="208" t="n">
        <v>1</v>
      </c>
      <c r="AD89" s="208"/>
      <c r="AE89" s="208"/>
      <c r="AF89" s="208"/>
      <c r="AG89" s="208"/>
      <c r="AH89" s="208"/>
      <c r="AI89" s="208"/>
      <c r="AJ89" s="208"/>
      <c r="AK89" s="208"/>
      <c r="AL89" s="208"/>
      <c r="AM89" s="208"/>
      <c r="AN89" s="208"/>
      <c r="AO89" s="208"/>
      <c r="AP89" s="208"/>
      <c r="AQ89" s="208"/>
      <c r="AR89" s="208"/>
      <c r="AS89" s="208"/>
      <c r="AT89" s="208"/>
      <c r="AU89" s="208"/>
      <c r="AV89" s="208"/>
      <c r="AW89" s="208"/>
      <c r="AX89" s="208"/>
      <c r="AY89" s="208"/>
      <c r="AZ89" s="208"/>
      <c r="BA89" s="208"/>
      <c r="BB89" s="208"/>
      <c r="BC89" s="208"/>
      <c r="BD89" s="208"/>
      <c r="BE89" s="208"/>
      <c r="BF89" s="208"/>
      <c r="BG89" s="208"/>
      <c r="BH89" s="208"/>
    </row>
    <row r="90" customFormat="false" ht="12.75" hidden="false" customHeight="false" outlineLevel="1" collapsed="false">
      <c r="A90" s="209" t="n">
        <v>25</v>
      </c>
      <c r="B90" s="210" t="s">
        <v>589</v>
      </c>
      <c r="C90" s="211" t="s">
        <v>634</v>
      </c>
      <c r="D90" s="212" t="s">
        <v>337</v>
      </c>
      <c r="E90" s="213" t="n">
        <v>1</v>
      </c>
      <c r="F90" s="214"/>
      <c r="G90" s="215" t="n">
        <f aca="false">ROUND(E90*F90,2)</f>
        <v>0</v>
      </c>
      <c r="H90" s="206" t="s">
        <v>591</v>
      </c>
      <c r="I90" s="207" t="s">
        <v>486</v>
      </c>
      <c r="J90" s="208"/>
      <c r="K90" s="208"/>
      <c r="L90" s="208"/>
      <c r="M90" s="208"/>
      <c r="N90" s="208"/>
      <c r="O90" s="208"/>
      <c r="P90" s="208"/>
      <c r="Q90" s="208"/>
      <c r="R90" s="208"/>
      <c r="S90" s="208"/>
      <c r="T90" s="208"/>
      <c r="U90" s="208"/>
      <c r="V90" s="208"/>
      <c r="W90" s="208"/>
      <c r="X90" s="208"/>
      <c r="Y90" s="208"/>
      <c r="Z90" s="208"/>
      <c r="AA90" s="208"/>
      <c r="AB90" s="208"/>
      <c r="AC90" s="208"/>
      <c r="AD90" s="208"/>
      <c r="AE90" s="208" t="s">
        <v>155</v>
      </c>
      <c r="AF90" s="208"/>
      <c r="AG90" s="208"/>
      <c r="AH90" s="208"/>
      <c r="AI90" s="208"/>
      <c r="AJ90" s="208"/>
      <c r="AK90" s="208"/>
      <c r="AL90" s="208"/>
      <c r="AM90" s="208" t="n">
        <v>21</v>
      </c>
      <c r="AN90" s="208"/>
      <c r="AO90" s="208"/>
      <c r="AP90" s="208"/>
      <c r="AQ90" s="208"/>
      <c r="AR90" s="208"/>
      <c r="AS90" s="208"/>
      <c r="AT90" s="208"/>
      <c r="AU90" s="208"/>
      <c r="AV90" s="208"/>
      <c r="AW90" s="208"/>
      <c r="AX90" s="208"/>
      <c r="AY90" s="208"/>
      <c r="AZ90" s="208"/>
      <c r="BA90" s="208"/>
      <c r="BB90" s="208"/>
      <c r="BC90" s="208"/>
      <c r="BD90" s="208"/>
      <c r="BE90" s="208"/>
      <c r="BF90" s="208"/>
      <c r="BG90" s="208"/>
      <c r="BH90" s="208"/>
    </row>
    <row r="91" customFormat="false" ht="12.75" hidden="false" customHeight="true" outlineLevel="1" collapsed="false">
      <c r="A91" s="204"/>
      <c r="B91" s="219" t="s">
        <v>587</v>
      </c>
      <c r="C91" s="219"/>
      <c r="D91" s="219"/>
      <c r="E91" s="219"/>
      <c r="F91" s="219"/>
      <c r="G91" s="219"/>
      <c r="H91" s="206"/>
      <c r="I91" s="207"/>
      <c r="J91" s="208"/>
      <c r="K91" s="208"/>
      <c r="L91" s="208"/>
      <c r="M91" s="208"/>
      <c r="N91" s="208"/>
      <c r="O91" s="208"/>
      <c r="P91" s="208"/>
      <c r="Q91" s="208"/>
      <c r="R91" s="208"/>
      <c r="S91" s="208"/>
      <c r="T91" s="208"/>
      <c r="U91" s="208"/>
      <c r="V91" s="208"/>
      <c r="W91" s="208"/>
      <c r="X91" s="208"/>
      <c r="Y91" s="208"/>
      <c r="Z91" s="208"/>
      <c r="AA91" s="208"/>
      <c r="AB91" s="208"/>
      <c r="AC91" s="208" t="n">
        <v>0</v>
      </c>
      <c r="AD91" s="208"/>
      <c r="AE91" s="208"/>
      <c r="AF91" s="208"/>
      <c r="AG91" s="208"/>
      <c r="AH91" s="208"/>
      <c r="AI91" s="208"/>
      <c r="AJ91" s="208"/>
      <c r="AK91" s="208"/>
      <c r="AL91" s="208"/>
      <c r="AM91" s="208"/>
      <c r="AN91" s="208"/>
      <c r="AO91" s="208"/>
      <c r="AP91" s="208"/>
      <c r="AQ91" s="208"/>
      <c r="AR91" s="208"/>
      <c r="AS91" s="208"/>
      <c r="AT91" s="208"/>
      <c r="AU91" s="208"/>
      <c r="AV91" s="208"/>
      <c r="AW91" s="208"/>
      <c r="AX91" s="208"/>
      <c r="AY91" s="208"/>
      <c r="AZ91" s="208"/>
      <c r="BA91" s="208"/>
      <c r="BB91" s="208"/>
      <c r="BC91" s="208"/>
      <c r="BD91" s="208"/>
      <c r="BE91" s="208"/>
      <c r="BF91" s="208"/>
      <c r="BG91" s="208"/>
      <c r="BH91" s="208"/>
    </row>
    <row r="92" customFormat="false" ht="12.75" hidden="false" customHeight="true" outlineLevel="1" collapsed="false">
      <c r="A92" s="204"/>
      <c r="B92" s="219" t="s">
        <v>592</v>
      </c>
      <c r="C92" s="219"/>
      <c r="D92" s="219"/>
      <c r="E92" s="219"/>
      <c r="F92" s="219"/>
      <c r="G92" s="219"/>
      <c r="H92" s="206"/>
      <c r="I92" s="207"/>
      <c r="J92" s="208"/>
      <c r="K92" s="208"/>
      <c r="L92" s="208"/>
      <c r="M92" s="208"/>
      <c r="N92" s="208"/>
      <c r="O92" s="208"/>
      <c r="P92" s="208"/>
      <c r="Q92" s="208"/>
      <c r="R92" s="208"/>
      <c r="S92" s="208"/>
      <c r="T92" s="208"/>
      <c r="U92" s="208"/>
      <c r="V92" s="208"/>
      <c r="W92" s="208"/>
      <c r="X92" s="208"/>
      <c r="Y92" s="208"/>
      <c r="Z92" s="208"/>
      <c r="AA92" s="208"/>
      <c r="AB92" s="208"/>
      <c r="AC92" s="208" t="n">
        <v>1</v>
      </c>
      <c r="AD92" s="208"/>
      <c r="AE92" s="208"/>
      <c r="AF92" s="208"/>
      <c r="AG92" s="208"/>
      <c r="AH92" s="208"/>
      <c r="AI92" s="208"/>
      <c r="AJ92" s="208"/>
      <c r="AK92" s="208"/>
      <c r="AL92" s="208"/>
      <c r="AM92" s="208"/>
      <c r="AN92" s="208"/>
      <c r="AO92" s="208"/>
      <c r="AP92" s="208"/>
      <c r="AQ92" s="208"/>
      <c r="AR92" s="208"/>
      <c r="AS92" s="208"/>
      <c r="AT92" s="208"/>
      <c r="AU92" s="208"/>
      <c r="AV92" s="208"/>
      <c r="AW92" s="208"/>
      <c r="AX92" s="208"/>
      <c r="AY92" s="208"/>
      <c r="AZ92" s="208"/>
      <c r="BA92" s="208"/>
      <c r="BB92" s="208"/>
      <c r="BC92" s="208"/>
      <c r="BD92" s="208"/>
      <c r="BE92" s="208"/>
      <c r="BF92" s="208"/>
      <c r="BG92" s="208"/>
      <c r="BH92" s="208"/>
    </row>
    <row r="93" customFormat="false" ht="12.75" hidden="false" customHeight="false" outlineLevel="1" collapsed="false">
      <c r="A93" s="209" t="n">
        <v>26</v>
      </c>
      <c r="B93" s="210" t="s">
        <v>593</v>
      </c>
      <c r="C93" s="211" t="s">
        <v>635</v>
      </c>
      <c r="D93" s="212" t="s">
        <v>337</v>
      </c>
      <c r="E93" s="213" t="n">
        <v>1</v>
      </c>
      <c r="F93" s="214"/>
      <c r="G93" s="215" t="n">
        <f aca="false">ROUND(E93*F93,2)</f>
        <v>0</v>
      </c>
      <c r="H93" s="206" t="s">
        <v>591</v>
      </c>
      <c r="I93" s="207" t="s">
        <v>486</v>
      </c>
      <c r="J93" s="208"/>
      <c r="K93" s="208"/>
      <c r="L93" s="208"/>
      <c r="M93" s="208"/>
      <c r="N93" s="208"/>
      <c r="O93" s="208"/>
      <c r="P93" s="208"/>
      <c r="Q93" s="208"/>
      <c r="R93" s="208"/>
      <c r="S93" s="208"/>
      <c r="T93" s="208"/>
      <c r="U93" s="208"/>
      <c r="V93" s="208"/>
      <c r="W93" s="208"/>
      <c r="X93" s="208"/>
      <c r="Y93" s="208"/>
      <c r="Z93" s="208"/>
      <c r="AA93" s="208"/>
      <c r="AB93" s="208"/>
      <c r="AC93" s="208"/>
      <c r="AD93" s="208"/>
      <c r="AE93" s="208" t="s">
        <v>155</v>
      </c>
      <c r="AF93" s="208"/>
      <c r="AG93" s="208"/>
      <c r="AH93" s="208"/>
      <c r="AI93" s="208"/>
      <c r="AJ93" s="208"/>
      <c r="AK93" s="208"/>
      <c r="AL93" s="208"/>
      <c r="AM93" s="208" t="n">
        <v>21</v>
      </c>
      <c r="AN93" s="208"/>
      <c r="AO93" s="208"/>
      <c r="AP93" s="208"/>
      <c r="AQ93" s="208"/>
      <c r="AR93" s="208"/>
      <c r="AS93" s="208"/>
      <c r="AT93" s="208"/>
      <c r="AU93" s="208"/>
      <c r="AV93" s="208"/>
      <c r="AW93" s="208"/>
      <c r="AX93" s="208"/>
      <c r="AY93" s="208"/>
      <c r="AZ93" s="208"/>
      <c r="BA93" s="208"/>
      <c r="BB93" s="208"/>
      <c r="BC93" s="208"/>
      <c r="BD93" s="208"/>
      <c r="BE93" s="208"/>
      <c r="BF93" s="208"/>
      <c r="BG93" s="208"/>
      <c r="BH93" s="208"/>
    </row>
    <row r="94" customFormat="false" ht="12.75" hidden="false" customHeight="false" outlineLevel="1" collapsed="false">
      <c r="A94" s="209" t="n">
        <v>27</v>
      </c>
      <c r="B94" s="210" t="s">
        <v>595</v>
      </c>
      <c r="C94" s="211" t="s">
        <v>636</v>
      </c>
      <c r="D94" s="212" t="s">
        <v>381</v>
      </c>
      <c r="E94" s="213" t="n">
        <v>1</v>
      </c>
      <c r="F94" s="214"/>
      <c r="G94" s="215" t="n">
        <f aca="false">ROUND(E94*F94,2)</f>
        <v>0</v>
      </c>
      <c r="H94" s="206"/>
      <c r="I94" s="207" t="s">
        <v>313</v>
      </c>
      <c r="J94" s="208"/>
      <c r="K94" s="208"/>
      <c r="L94" s="208"/>
      <c r="M94" s="208"/>
      <c r="N94" s="208"/>
      <c r="O94" s="208"/>
      <c r="P94" s="208"/>
      <c r="Q94" s="208"/>
      <c r="R94" s="208"/>
      <c r="S94" s="208"/>
      <c r="T94" s="208"/>
      <c r="U94" s="208"/>
      <c r="V94" s="208"/>
      <c r="W94" s="208"/>
      <c r="X94" s="208"/>
      <c r="Y94" s="208"/>
      <c r="Z94" s="208"/>
      <c r="AA94" s="208"/>
      <c r="AB94" s="208"/>
      <c r="AC94" s="208"/>
      <c r="AD94" s="208"/>
      <c r="AE94" s="208" t="s">
        <v>314</v>
      </c>
      <c r="AF94" s="208" t="n">
        <v>1</v>
      </c>
      <c r="AG94" s="208"/>
      <c r="AH94" s="208"/>
      <c r="AI94" s="208"/>
      <c r="AJ94" s="208"/>
      <c r="AK94" s="208"/>
      <c r="AL94" s="208"/>
      <c r="AM94" s="208" t="n">
        <v>21</v>
      </c>
      <c r="AN94" s="208"/>
      <c r="AO94" s="208"/>
      <c r="AP94" s="208"/>
      <c r="AQ94" s="208"/>
      <c r="AR94" s="208"/>
      <c r="AS94" s="208"/>
      <c r="AT94" s="208"/>
      <c r="AU94" s="208"/>
      <c r="AV94" s="208"/>
      <c r="AW94" s="208"/>
      <c r="AX94" s="208"/>
      <c r="AY94" s="208"/>
      <c r="AZ94" s="208"/>
      <c r="BA94" s="208"/>
      <c r="BB94" s="208"/>
      <c r="BC94" s="208"/>
      <c r="BD94" s="208"/>
      <c r="BE94" s="208"/>
      <c r="BF94" s="208"/>
      <c r="BG94" s="208"/>
      <c r="BH94" s="208"/>
    </row>
    <row r="95" customFormat="false" ht="12.75" hidden="false" customHeight="false" outlineLevel="1" collapsed="false">
      <c r="A95" s="209" t="n">
        <v>28</v>
      </c>
      <c r="B95" s="210" t="s">
        <v>599</v>
      </c>
      <c r="C95" s="211" t="s">
        <v>600</v>
      </c>
      <c r="D95" s="212" t="s">
        <v>337</v>
      </c>
      <c r="E95" s="213" t="n">
        <v>2</v>
      </c>
      <c r="F95" s="214"/>
      <c r="G95" s="215" t="n">
        <f aca="false">ROUND(E95*F95,2)</f>
        <v>0</v>
      </c>
      <c r="H95" s="206" t="s">
        <v>331</v>
      </c>
      <c r="I95" s="207" t="s">
        <v>486</v>
      </c>
      <c r="J95" s="208"/>
      <c r="K95" s="208"/>
      <c r="L95" s="208"/>
      <c r="M95" s="208"/>
      <c r="N95" s="208"/>
      <c r="O95" s="208"/>
      <c r="P95" s="208"/>
      <c r="Q95" s="208"/>
      <c r="R95" s="208"/>
      <c r="S95" s="208"/>
      <c r="T95" s="208"/>
      <c r="U95" s="208"/>
      <c r="V95" s="208"/>
      <c r="W95" s="208"/>
      <c r="X95" s="208"/>
      <c r="Y95" s="208"/>
      <c r="Z95" s="208"/>
      <c r="AA95" s="208"/>
      <c r="AB95" s="208"/>
      <c r="AC95" s="208"/>
      <c r="AD95" s="208"/>
      <c r="AE95" s="208" t="s">
        <v>155</v>
      </c>
      <c r="AF95" s="208"/>
      <c r="AG95" s="208"/>
      <c r="AH95" s="208"/>
      <c r="AI95" s="208"/>
      <c r="AJ95" s="208"/>
      <c r="AK95" s="208"/>
      <c r="AL95" s="208"/>
      <c r="AM95" s="208" t="n">
        <v>21</v>
      </c>
      <c r="AN95" s="208"/>
      <c r="AO95" s="208"/>
      <c r="AP95" s="208"/>
      <c r="AQ95" s="208"/>
      <c r="AR95" s="208"/>
      <c r="AS95" s="208"/>
      <c r="AT95" s="208"/>
      <c r="AU95" s="208"/>
      <c r="AV95" s="208"/>
      <c r="AW95" s="208"/>
      <c r="AX95" s="208"/>
      <c r="AY95" s="208"/>
      <c r="AZ95" s="208"/>
      <c r="BA95" s="208"/>
      <c r="BB95" s="208"/>
      <c r="BC95" s="208"/>
      <c r="BD95" s="208"/>
      <c r="BE95" s="208"/>
      <c r="BF95" s="208"/>
      <c r="BG95" s="208"/>
      <c r="BH95" s="208"/>
    </row>
    <row r="96" customFormat="false" ht="33.75" hidden="false" customHeight="false" outlineLevel="1" collapsed="false">
      <c r="A96" s="209" t="n">
        <v>29</v>
      </c>
      <c r="B96" s="210" t="s">
        <v>637</v>
      </c>
      <c r="C96" s="211" t="s">
        <v>638</v>
      </c>
      <c r="D96" s="212" t="s">
        <v>337</v>
      </c>
      <c r="E96" s="213" t="n">
        <v>2</v>
      </c>
      <c r="F96" s="214"/>
      <c r="G96" s="215" t="n">
        <f aca="false">ROUND(E96*F96,2)</f>
        <v>0</v>
      </c>
      <c r="H96" s="206" t="s">
        <v>331</v>
      </c>
      <c r="I96" s="207" t="s">
        <v>486</v>
      </c>
      <c r="J96" s="208"/>
      <c r="K96" s="208"/>
      <c r="L96" s="208"/>
      <c r="M96" s="208"/>
      <c r="N96" s="208"/>
      <c r="O96" s="208"/>
      <c r="P96" s="208"/>
      <c r="Q96" s="208"/>
      <c r="R96" s="208"/>
      <c r="S96" s="208"/>
      <c r="T96" s="208"/>
      <c r="U96" s="208"/>
      <c r="V96" s="208"/>
      <c r="W96" s="208"/>
      <c r="X96" s="208"/>
      <c r="Y96" s="208"/>
      <c r="Z96" s="208"/>
      <c r="AA96" s="208"/>
      <c r="AB96" s="208"/>
      <c r="AC96" s="208"/>
      <c r="AD96" s="208"/>
      <c r="AE96" s="208" t="s">
        <v>155</v>
      </c>
      <c r="AF96" s="208"/>
      <c r="AG96" s="208"/>
      <c r="AH96" s="208"/>
      <c r="AI96" s="208"/>
      <c r="AJ96" s="208"/>
      <c r="AK96" s="208"/>
      <c r="AL96" s="208"/>
      <c r="AM96" s="208" t="n">
        <v>21</v>
      </c>
      <c r="AN96" s="208"/>
      <c r="AO96" s="208"/>
      <c r="AP96" s="208"/>
      <c r="AQ96" s="208"/>
      <c r="AR96" s="208"/>
      <c r="AS96" s="208"/>
      <c r="AT96" s="208"/>
      <c r="AU96" s="208"/>
      <c r="AV96" s="208"/>
      <c r="AW96" s="208"/>
      <c r="AX96" s="208"/>
      <c r="AY96" s="208"/>
      <c r="AZ96" s="208"/>
      <c r="BA96" s="208"/>
      <c r="BB96" s="208"/>
      <c r="BC96" s="208"/>
      <c r="BD96" s="208"/>
      <c r="BE96" s="208"/>
      <c r="BF96" s="208"/>
      <c r="BG96" s="208"/>
      <c r="BH96" s="208"/>
    </row>
    <row r="97" customFormat="false" ht="12.75" hidden="false" customHeight="true" outlineLevel="1" collapsed="false">
      <c r="A97" s="204"/>
      <c r="B97" s="216"/>
      <c r="C97" s="217" t="s">
        <v>639</v>
      </c>
      <c r="D97" s="217"/>
      <c r="E97" s="217"/>
      <c r="F97" s="217"/>
      <c r="G97" s="217"/>
      <c r="H97" s="206"/>
      <c r="I97" s="207"/>
      <c r="J97" s="208"/>
      <c r="K97" s="208"/>
      <c r="L97" s="208"/>
      <c r="M97" s="208"/>
      <c r="N97" s="208"/>
      <c r="O97" s="208"/>
      <c r="P97" s="208"/>
      <c r="Q97" s="208"/>
      <c r="R97" s="208"/>
      <c r="S97" s="208"/>
      <c r="T97" s="208"/>
      <c r="U97" s="208"/>
      <c r="V97" s="208"/>
      <c r="W97" s="208"/>
      <c r="X97" s="208"/>
      <c r="Y97" s="208"/>
      <c r="Z97" s="208"/>
      <c r="AA97" s="208"/>
      <c r="AB97" s="208"/>
      <c r="AC97" s="208"/>
      <c r="AD97" s="208"/>
      <c r="AE97" s="208"/>
      <c r="AF97" s="208"/>
      <c r="AG97" s="208"/>
      <c r="AH97" s="208"/>
      <c r="AI97" s="208"/>
      <c r="AJ97" s="208"/>
      <c r="AK97" s="208"/>
      <c r="AL97" s="208"/>
      <c r="AM97" s="208"/>
      <c r="AN97" s="208"/>
      <c r="AO97" s="208"/>
      <c r="AP97" s="208"/>
      <c r="AQ97" s="208"/>
      <c r="AR97" s="208"/>
      <c r="AS97" s="208"/>
      <c r="AT97" s="208"/>
      <c r="AU97" s="208"/>
      <c r="AV97" s="208"/>
      <c r="AW97" s="208"/>
      <c r="AX97" s="208"/>
      <c r="AY97" s="208"/>
      <c r="AZ97" s="208"/>
      <c r="BA97" s="218" t="str">
        <f aca="false">C97</f>
        <v>dodávka a montáž</v>
      </c>
      <c r="BB97" s="208"/>
      <c r="BC97" s="208"/>
      <c r="BD97" s="208"/>
      <c r="BE97" s="208"/>
      <c r="BF97" s="208"/>
      <c r="BG97" s="208"/>
      <c r="BH97" s="208"/>
    </row>
    <row r="98" customFormat="false" ht="12.75" hidden="false" customHeight="false" outlineLevel="1" collapsed="false">
      <c r="A98" s="209" t="n">
        <v>30</v>
      </c>
      <c r="B98" s="210" t="s">
        <v>640</v>
      </c>
      <c r="C98" s="211" t="s">
        <v>641</v>
      </c>
      <c r="D98" s="212" t="s">
        <v>337</v>
      </c>
      <c r="E98" s="213" t="n">
        <v>1</v>
      </c>
      <c r="F98" s="214"/>
      <c r="G98" s="215" t="n">
        <f aca="false">ROUND(E98*F98,2)</f>
        <v>0</v>
      </c>
      <c r="H98" s="206" t="s">
        <v>331</v>
      </c>
      <c r="I98" s="207" t="s">
        <v>486</v>
      </c>
      <c r="J98" s="208"/>
      <c r="K98" s="208"/>
      <c r="L98" s="208"/>
      <c r="M98" s="208"/>
      <c r="N98" s="208"/>
      <c r="O98" s="208"/>
      <c r="P98" s="208"/>
      <c r="Q98" s="208"/>
      <c r="R98" s="208"/>
      <c r="S98" s="208"/>
      <c r="T98" s="208"/>
      <c r="U98" s="208"/>
      <c r="V98" s="208"/>
      <c r="W98" s="208"/>
      <c r="X98" s="208"/>
      <c r="Y98" s="208"/>
      <c r="Z98" s="208"/>
      <c r="AA98" s="208"/>
      <c r="AB98" s="208"/>
      <c r="AC98" s="208"/>
      <c r="AD98" s="208"/>
      <c r="AE98" s="208" t="s">
        <v>155</v>
      </c>
      <c r="AF98" s="208"/>
      <c r="AG98" s="208"/>
      <c r="AH98" s="208"/>
      <c r="AI98" s="208"/>
      <c r="AJ98" s="208"/>
      <c r="AK98" s="208"/>
      <c r="AL98" s="208"/>
      <c r="AM98" s="208" t="n">
        <v>21</v>
      </c>
      <c r="AN98" s="208"/>
      <c r="AO98" s="208"/>
      <c r="AP98" s="208"/>
      <c r="AQ98" s="208"/>
      <c r="AR98" s="208"/>
      <c r="AS98" s="208"/>
      <c r="AT98" s="208"/>
      <c r="AU98" s="208"/>
      <c r="AV98" s="208"/>
      <c r="AW98" s="208"/>
      <c r="AX98" s="208"/>
      <c r="AY98" s="208"/>
      <c r="AZ98" s="208"/>
      <c r="BA98" s="208"/>
      <c r="BB98" s="208"/>
      <c r="BC98" s="208"/>
      <c r="BD98" s="208"/>
      <c r="BE98" s="208"/>
      <c r="BF98" s="208"/>
      <c r="BG98" s="208"/>
      <c r="BH98" s="208"/>
    </row>
    <row r="99" customFormat="false" ht="12.75" hidden="false" customHeight="false" outlineLevel="1" collapsed="false">
      <c r="A99" s="209" t="n">
        <v>31</v>
      </c>
      <c r="B99" s="210" t="s">
        <v>603</v>
      </c>
      <c r="C99" s="211" t="s">
        <v>642</v>
      </c>
      <c r="D99" s="212" t="s">
        <v>337</v>
      </c>
      <c r="E99" s="213" t="n">
        <v>2</v>
      </c>
      <c r="F99" s="214"/>
      <c r="G99" s="215" t="n">
        <f aca="false">ROUND(E99*F99,2)</f>
        <v>0</v>
      </c>
      <c r="H99" s="206" t="s">
        <v>331</v>
      </c>
      <c r="I99" s="207" t="s">
        <v>486</v>
      </c>
      <c r="J99" s="208"/>
      <c r="K99" s="208"/>
      <c r="L99" s="208"/>
      <c r="M99" s="208"/>
      <c r="N99" s="208"/>
      <c r="O99" s="208"/>
      <c r="P99" s="208"/>
      <c r="Q99" s="208"/>
      <c r="R99" s="208"/>
      <c r="S99" s="208"/>
      <c r="T99" s="208"/>
      <c r="U99" s="208"/>
      <c r="V99" s="208"/>
      <c r="W99" s="208"/>
      <c r="X99" s="208"/>
      <c r="Y99" s="208"/>
      <c r="Z99" s="208"/>
      <c r="AA99" s="208"/>
      <c r="AB99" s="208"/>
      <c r="AC99" s="208"/>
      <c r="AD99" s="208"/>
      <c r="AE99" s="208" t="s">
        <v>155</v>
      </c>
      <c r="AF99" s="208"/>
      <c r="AG99" s="208"/>
      <c r="AH99" s="208"/>
      <c r="AI99" s="208"/>
      <c r="AJ99" s="208"/>
      <c r="AK99" s="208"/>
      <c r="AL99" s="208"/>
      <c r="AM99" s="208" t="n">
        <v>21</v>
      </c>
      <c r="AN99" s="208"/>
      <c r="AO99" s="208"/>
      <c r="AP99" s="208"/>
      <c r="AQ99" s="208"/>
      <c r="AR99" s="208"/>
      <c r="AS99" s="208"/>
      <c r="AT99" s="208"/>
      <c r="AU99" s="208"/>
      <c r="AV99" s="208"/>
      <c r="AW99" s="208"/>
      <c r="AX99" s="208"/>
      <c r="AY99" s="208"/>
      <c r="AZ99" s="208"/>
      <c r="BA99" s="208"/>
      <c r="BB99" s="208"/>
      <c r="BC99" s="208"/>
      <c r="BD99" s="208"/>
      <c r="BE99" s="208"/>
      <c r="BF99" s="208"/>
      <c r="BG99" s="208"/>
      <c r="BH99" s="208"/>
    </row>
    <row r="100" customFormat="false" ht="12.75" hidden="false" customHeight="false" outlineLevel="1" collapsed="false">
      <c r="A100" s="209" t="n">
        <v>32</v>
      </c>
      <c r="B100" s="210" t="s">
        <v>609</v>
      </c>
      <c r="C100" s="211" t="s">
        <v>610</v>
      </c>
      <c r="D100" s="212" t="s">
        <v>456</v>
      </c>
      <c r="E100" s="213" t="n">
        <v>3</v>
      </c>
      <c r="F100" s="214"/>
      <c r="G100" s="215" t="n">
        <f aca="false">ROUND(E100*F100,2)</f>
        <v>0</v>
      </c>
      <c r="H100" s="206"/>
      <c r="I100" s="207" t="s">
        <v>313</v>
      </c>
      <c r="J100" s="208"/>
      <c r="K100" s="208"/>
      <c r="L100" s="208"/>
      <c r="M100" s="208"/>
      <c r="N100" s="208"/>
      <c r="O100" s="208"/>
      <c r="P100" s="208"/>
      <c r="Q100" s="208"/>
      <c r="R100" s="208"/>
      <c r="S100" s="208"/>
      <c r="T100" s="208"/>
      <c r="U100" s="208"/>
      <c r="V100" s="208"/>
      <c r="W100" s="208"/>
      <c r="X100" s="208"/>
      <c r="Y100" s="208"/>
      <c r="Z100" s="208"/>
      <c r="AA100" s="208"/>
      <c r="AB100" s="208"/>
      <c r="AC100" s="208"/>
      <c r="AD100" s="208"/>
      <c r="AE100" s="208" t="s">
        <v>314</v>
      </c>
      <c r="AF100" s="208" t="n">
        <v>12</v>
      </c>
      <c r="AG100" s="208"/>
      <c r="AH100" s="208"/>
      <c r="AI100" s="208"/>
      <c r="AJ100" s="208"/>
      <c r="AK100" s="208"/>
      <c r="AL100" s="208"/>
      <c r="AM100" s="208" t="n">
        <v>21</v>
      </c>
      <c r="AN100" s="208"/>
      <c r="AO100" s="208"/>
      <c r="AP100" s="208"/>
      <c r="AQ100" s="208"/>
      <c r="AR100" s="208"/>
      <c r="AS100" s="208"/>
      <c r="AT100" s="208"/>
      <c r="AU100" s="208"/>
      <c r="AV100" s="208"/>
      <c r="AW100" s="208"/>
      <c r="AX100" s="208"/>
      <c r="AY100" s="208"/>
      <c r="AZ100" s="208"/>
      <c r="BA100" s="208"/>
      <c r="BB100" s="208"/>
      <c r="BC100" s="208"/>
      <c r="BD100" s="208"/>
      <c r="BE100" s="208"/>
      <c r="BF100" s="208"/>
      <c r="BG100" s="208"/>
      <c r="BH100" s="208"/>
    </row>
    <row r="101" customFormat="false" ht="12.75" hidden="false" customHeight="false" outlineLevel="1" collapsed="false">
      <c r="A101" s="209" t="n">
        <v>33</v>
      </c>
      <c r="B101" s="210" t="s">
        <v>611</v>
      </c>
      <c r="C101" s="211" t="s">
        <v>612</v>
      </c>
      <c r="D101" s="212" t="s">
        <v>456</v>
      </c>
      <c r="E101" s="213" t="n">
        <v>3</v>
      </c>
      <c r="F101" s="214"/>
      <c r="G101" s="215" t="n">
        <f aca="false">ROUND(E101*F101,2)</f>
        <v>0</v>
      </c>
      <c r="H101" s="206"/>
      <c r="I101" s="207" t="s">
        <v>313</v>
      </c>
      <c r="J101" s="208"/>
      <c r="K101" s="208"/>
      <c r="L101" s="208"/>
      <c r="M101" s="208"/>
      <c r="N101" s="208"/>
      <c r="O101" s="208"/>
      <c r="P101" s="208"/>
      <c r="Q101" s="208"/>
      <c r="R101" s="208"/>
      <c r="S101" s="208"/>
      <c r="T101" s="208"/>
      <c r="U101" s="208"/>
      <c r="V101" s="208"/>
      <c r="W101" s="208"/>
      <c r="X101" s="208"/>
      <c r="Y101" s="208"/>
      <c r="Z101" s="208"/>
      <c r="AA101" s="208"/>
      <c r="AB101" s="208"/>
      <c r="AC101" s="208"/>
      <c r="AD101" s="208"/>
      <c r="AE101" s="208" t="s">
        <v>314</v>
      </c>
      <c r="AF101" s="208" t="n">
        <v>12</v>
      </c>
      <c r="AG101" s="208"/>
      <c r="AH101" s="208"/>
      <c r="AI101" s="208"/>
      <c r="AJ101" s="208"/>
      <c r="AK101" s="208"/>
      <c r="AL101" s="208"/>
      <c r="AM101" s="208" t="n">
        <v>21</v>
      </c>
      <c r="AN101" s="208"/>
      <c r="AO101" s="208"/>
      <c r="AP101" s="208"/>
      <c r="AQ101" s="208"/>
      <c r="AR101" s="208"/>
      <c r="AS101" s="208"/>
      <c r="AT101" s="208"/>
      <c r="AU101" s="208"/>
      <c r="AV101" s="208"/>
      <c r="AW101" s="208"/>
      <c r="AX101" s="208"/>
      <c r="AY101" s="208"/>
      <c r="AZ101" s="208"/>
      <c r="BA101" s="208"/>
      <c r="BB101" s="208"/>
      <c r="BC101" s="208"/>
      <c r="BD101" s="208"/>
      <c r="BE101" s="208"/>
      <c r="BF101" s="208"/>
      <c r="BG101" s="208"/>
      <c r="BH101" s="208"/>
    </row>
    <row r="102" customFormat="false" ht="12.75" hidden="false" customHeight="false" outlineLevel="1" collapsed="false">
      <c r="A102" s="209" t="n">
        <v>34</v>
      </c>
      <c r="B102" s="210" t="s">
        <v>613</v>
      </c>
      <c r="C102" s="211" t="s">
        <v>614</v>
      </c>
      <c r="D102" s="212" t="s">
        <v>381</v>
      </c>
      <c r="E102" s="213" t="n">
        <v>1</v>
      </c>
      <c r="F102" s="214"/>
      <c r="G102" s="215" t="n">
        <f aca="false">ROUND(E102*F102,2)</f>
        <v>0</v>
      </c>
      <c r="H102" s="206"/>
      <c r="I102" s="207" t="s">
        <v>313</v>
      </c>
      <c r="J102" s="208"/>
      <c r="K102" s="208"/>
      <c r="L102" s="208"/>
      <c r="M102" s="208"/>
      <c r="N102" s="208"/>
      <c r="O102" s="208"/>
      <c r="P102" s="208"/>
      <c r="Q102" s="208"/>
      <c r="R102" s="208"/>
      <c r="S102" s="208"/>
      <c r="T102" s="208"/>
      <c r="U102" s="208"/>
      <c r="V102" s="208"/>
      <c r="W102" s="208"/>
      <c r="X102" s="208"/>
      <c r="Y102" s="208"/>
      <c r="Z102" s="208"/>
      <c r="AA102" s="208"/>
      <c r="AB102" s="208"/>
      <c r="AC102" s="208"/>
      <c r="AD102" s="208"/>
      <c r="AE102" s="208" t="s">
        <v>314</v>
      </c>
      <c r="AF102" s="208" t="n">
        <v>12</v>
      </c>
      <c r="AG102" s="208"/>
      <c r="AH102" s="208"/>
      <c r="AI102" s="208"/>
      <c r="AJ102" s="208"/>
      <c r="AK102" s="208"/>
      <c r="AL102" s="208"/>
      <c r="AM102" s="208" t="n">
        <v>21</v>
      </c>
      <c r="AN102" s="208"/>
      <c r="AO102" s="208"/>
      <c r="AP102" s="208"/>
      <c r="AQ102" s="208"/>
      <c r="AR102" s="208"/>
      <c r="AS102" s="208"/>
      <c r="AT102" s="208"/>
      <c r="AU102" s="208"/>
      <c r="AV102" s="208"/>
      <c r="AW102" s="208"/>
      <c r="AX102" s="208"/>
      <c r="AY102" s="208"/>
      <c r="AZ102" s="208"/>
      <c r="BA102" s="208"/>
      <c r="BB102" s="208"/>
      <c r="BC102" s="208"/>
      <c r="BD102" s="208"/>
      <c r="BE102" s="208"/>
      <c r="BF102" s="208"/>
      <c r="BG102" s="208"/>
      <c r="BH102" s="208"/>
    </row>
    <row r="103" customFormat="false" ht="12.75" hidden="false" customHeight="false" outlineLevel="0" collapsed="false">
      <c r="A103" s="196" t="s">
        <v>147</v>
      </c>
      <c r="B103" s="197" t="s">
        <v>95</v>
      </c>
      <c r="C103" s="198" t="s">
        <v>96</v>
      </c>
      <c r="D103" s="199"/>
      <c r="E103" s="200"/>
      <c r="F103" s="220" t="n">
        <f aca="false">SUM(G104:G107)</f>
        <v>0</v>
      </c>
      <c r="G103" s="220"/>
      <c r="H103" s="202"/>
      <c r="I103" s="203"/>
      <c r="AE103" s="0" t="s">
        <v>148</v>
      </c>
    </row>
    <row r="104" customFormat="false" ht="12.75" hidden="false" customHeight="true" outlineLevel="1" collapsed="false">
      <c r="A104" s="204"/>
      <c r="B104" s="205" t="s">
        <v>388</v>
      </c>
      <c r="C104" s="205"/>
      <c r="D104" s="205"/>
      <c r="E104" s="205"/>
      <c r="F104" s="205"/>
      <c r="G104" s="205"/>
      <c r="H104" s="206"/>
      <c r="I104" s="207"/>
      <c r="J104" s="208"/>
      <c r="K104" s="208"/>
      <c r="L104" s="208"/>
      <c r="M104" s="208"/>
      <c r="N104" s="208"/>
      <c r="O104" s="208"/>
      <c r="P104" s="208"/>
      <c r="Q104" s="208"/>
      <c r="R104" s="208"/>
      <c r="S104" s="208"/>
      <c r="T104" s="208"/>
      <c r="U104" s="208"/>
      <c r="V104" s="208"/>
      <c r="W104" s="208"/>
      <c r="X104" s="208"/>
      <c r="Y104" s="208"/>
      <c r="Z104" s="208"/>
      <c r="AA104" s="208"/>
      <c r="AB104" s="208"/>
      <c r="AC104" s="208" t="n">
        <v>0</v>
      </c>
      <c r="AD104" s="208"/>
      <c r="AE104" s="208"/>
      <c r="AF104" s="208"/>
      <c r="AG104" s="208"/>
      <c r="AH104" s="208"/>
      <c r="AI104" s="208"/>
      <c r="AJ104" s="208"/>
      <c r="AK104" s="208"/>
      <c r="AL104" s="208"/>
      <c r="AM104" s="208"/>
      <c r="AN104" s="208"/>
      <c r="AO104" s="208"/>
      <c r="AP104" s="208"/>
      <c r="AQ104" s="208"/>
      <c r="AR104" s="208"/>
      <c r="AS104" s="208"/>
      <c r="AT104" s="208"/>
      <c r="AU104" s="208"/>
      <c r="AV104" s="208"/>
      <c r="AW104" s="208"/>
      <c r="AX104" s="208"/>
      <c r="AY104" s="208"/>
      <c r="AZ104" s="208"/>
      <c r="BA104" s="208"/>
      <c r="BB104" s="208"/>
      <c r="BC104" s="208"/>
      <c r="BD104" s="208"/>
      <c r="BE104" s="208"/>
      <c r="BF104" s="208"/>
      <c r="BG104" s="208"/>
      <c r="BH104" s="208"/>
    </row>
    <row r="105" customFormat="false" ht="12.75" hidden="false" customHeight="true" outlineLevel="1" collapsed="false">
      <c r="A105" s="204"/>
      <c r="B105" s="219" t="s">
        <v>389</v>
      </c>
      <c r="C105" s="219"/>
      <c r="D105" s="219"/>
      <c r="E105" s="219"/>
      <c r="F105" s="219"/>
      <c r="G105" s="219"/>
      <c r="H105" s="206"/>
      <c r="I105" s="207"/>
      <c r="J105" s="208"/>
      <c r="K105" s="208"/>
      <c r="L105" s="208"/>
      <c r="M105" s="208"/>
      <c r="N105" s="208"/>
      <c r="O105" s="208"/>
      <c r="P105" s="208"/>
      <c r="Q105" s="208"/>
      <c r="R105" s="208"/>
      <c r="S105" s="208"/>
      <c r="T105" s="208"/>
      <c r="U105" s="208"/>
      <c r="V105" s="208"/>
      <c r="W105" s="208"/>
      <c r="X105" s="208"/>
      <c r="Y105" s="208"/>
      <c r="Z105" s="208"/>
      <c r="AA105" s="208"/>
      <c r="AB105" s="208"/>
      <c r="AC105" s="208"/>
      <c r="AD105" s="208"/>
      <c r="AE105" s="208" t="s">
        <v>173</v>
      </c>
      <c r="AF105" s="208"/>
      <c r="AG105" s="208"/>
      <c r="AH105" s="208"/>
      <c r="AI105" s="208"/>
      <c r="AJ105" s="208"/>
      <c r="AK105" s="208"/>
      <c r="AL105" s="208"/>
      <c r="AM105" s="208"/>
      <c r="AN105" s="208"/>
      <c r="AO105" s="208"/>
      <c r="AP105" s="208"/>
      <c r="AQ105" s="208"/>
      <c r="AR105" s="208"/>
      <c r="AS105" s="208"/>
      <c r="AT105" s="208"/>
      <c r="AU105" s="208"/>
      <c r="AV105" s="208"/>
      <c r="AW105" s="208"/>
      <c r="AX105" s="208"/>
      <c r="AY105" s="208"/>
      <c r="AZ105" s="208"/>
      <c r="BA105" s="208"/>
      <c r="BB105" s="208"/>
      <c r="BC105" s="208"/>
      <c r="BD105" s="208"/>
      <c r="BE105" s="208"/>
      <c r="BF105" s="208"/>
      <c r="BG105" s="208"/>
      <c r="BH105" s="208"/>
    </row>
    <row r="106" customFormat="false" ht="12.75" hidden="false" customHeight="false" outlineLevel="1" collapsed="false">
      <c r="A106" s="209" t="n">
        <v>35</v>
      </c>
      <c r="B106" s="210" t="s">
        <v>390</v>
      </c>
      <c r="C106" s="211" t="s">
        <v>391</v>
      </c>
      <c r="D106" s="212" t="s">
        <v>392</v>
      </c>
      <c r="E106" s="213" t="n">
        <v>7.87601</v>
      </c>
      <c r="F106" s="214"/>
      <c r="G106" s="215" t="n">
        <f aca="false">ROUND(E106*F106,2)</f>
        <v>0</v>
      </c>
      <c r="H106" s="206" t="s">
        <v>323</v>
      </c>
      <c r="I106" s="207" t="s">
        <v>486</v>
      </c>
      <c r="J106" s="208"/>
      <c r="K106" s="208"/>
      <c r="L106" s="208"/>
      <c r="M106" s="208"/>
      <c r="N106" s="208"/>
      <c r="O106" s="208"/>
      <c r="P106" s="208"/>
      <c r="Q106" s="208"/>
      <c r="R106" s="208"/>
      <c r="S106" s="208"/>
      <c r="T106" s="208"/>
      <c r="U106" s="208"/>
      <c r="V106" s="208"/>
      <c r="W106" s="208"/>
      <c r="X106" s="208"/>
      <c r="Y106" s="208"/>
      <c r="Z106" s="208"/>
      <c r="AA106" s="208"/>
      <c r="AB106" s="208"/>
      <c r="AC106" s="208"/>
      <c r="AD106" s="208"/>
      <c r="AE106" s="208" t="s">
        <v>155</v>
      </c>
      <c r="AF106" s="208"/>
      <c r="AG106" s="208"/>
      <c r="AH106" s="208"/>
      <c r="AI106" s="208"/>
      <c r="AJ106" s="208"/>
      <c r="AK106" s="208"/>
      <c r="AL106" s="208"/>
      <c r="AM106" s="208" t="n">
        <v>21</v>
      </c>
      <c r="AN106" s="208"/>
      <c r="AO106" s="208"/>
      <c r="AP106" s="208"/>
      <c r="AQ106" s="208"/>
      <c r="AR106" s="208"/>
      <c r="AS106" s="208"/>
      <c r="AT106" s="208"/>
      <c r="AU106" s="208"/>
      <c r="AV106" s="208"/>
      <c r="AW106" s="208"/>
      <c r="AX106" s="208"/>
      <c r="AY106" s="208"/>
      <c r="AZ106" s="208"/>
      <c r="BA106" s="208"/>
      <c r="BB106" s="208"/>
      <c r="BC106" s="208"/>
      <c r="BD106" s="208"/>
      <c r="BE106" s="208"/>
      <c r="BF106" s="208"/>
      <c r="BG106" s="208"/>
      <c r="BH106" s="208"/>
    </row>
    <row r="107" customFormat="false" ht="13.5" hidden="false" customHeight="true" outlineLevel="1" collapsed="false">
      <c r="A107" s="221"/>
      <c r="B107" s="222"/>
      <c r="C107" s="223" t="s">
        <v>393</v>
      </c>
      <c r="D107" s="223"/>
      <c r="E107" s="223"/>
      <c r="F107" s="223"/>
      <c r="G107" s="223"/>
      <c r="H107" s="224"/>
      <c r="I107" s="225"/>
      <c r="J107" s="208"/>
      <c r="K107" s="208"/>
      <c r="L107" s="208"/>
      <c r="M107" s="208"/>
      <c r="N107" s="208"/>
      <c r="O107" s="208"/>
      <c r="P107" s="208"/>
      <c r="Q107" s="208"/>
      <c r="R107" s="208"/>
      <c r="S107" s="208"/>
      <c r="T107" s="208"/>
      <c r="U107" s="208"/>
      <c r="V107" s="208"/>
      <c r="W107" s="208"/>
      <c r="X107" s="208"/>
      <c r="Y107" s="208"/>
      <c r="Z107" s="208"/>
      <c r="AA107" s="208"/>
      <c r="AB107" s="208"/>
      <c r="AC107" s="208"/>
      <c r="AD107" s="208"/>
      <c r="AE107" s="208"/>
      <c r="AF107" s="208"/>
      <c r="AG107" s="208"/>
      <c r="AH107" s="208"/>
      <c r="AI107" s="208"/>
      <c r="AJ107" s="208"/>
      <c r="AK107" s="208"/>
      <c r="AL107" s="208"/>
      <c r="AM107" s="208"/>
      <c r="AN107" s="208"/>
      <c r="AO107" s="208"/>
      <c r="AP107" s="208"/>
      <c r="AQ107" s="208"/>
      <c r="AR107" s="208"/>
      <c r="AS107" s="208"/>
      <c r="AT107" s="208"/>
      <c r="AU107" s="208"/>
      <c r="AV107" s="208"/>
      <c r="AW107" s="208"/>
      <c r="AX107" s="208"/>
      <c r="AY107" s="208"/>
      <c r="AZ107" s="208"/>
      <c r="BA107" s="218" t="str">
        <f aca="false">C107</f>
        <v>na vzdálenost 15 m od hrany výkopu nebo od okraje šachty</v>
      </c>
      <c r="BB107" s="208"/>
      <c r="BC107" s="208"/>
      <c r="BD107" s="208"/>
      <c r="BE107" s="208"/>
      <c r="BF107" s="208"/>
      <c r="BG107" s="208"/>
      <c r="BH107" s="208"/>
    </row>
    <row r="108" customFormat="false" ht="12.75" hidden="true" customHeight="false" outlineLevel="0" collapsed="false">
      <c r="A108" s="108"/>
      <c r="B108" s="120"/>
      <c r="C108" s="226"/>
      <c r="D108" s="227"/>
      <c r="E108" s="228"/>
      <c r="F108" s="228"/>
      <c r="G108" s="228"/>
      <c r="H108" s="228"/>
      <c r="I108" s="229"/>
    </row>
    <row r="109" customFormat="false" ht="12.75" hidden="true" customHeight="false" outlineLevel="0" collapsed="false">
      <c r="A109" s="230"/>
      <c r="B109" s="231" t="s">
        <v>215</v>
      </c>
      <c r="C109" s="232"/>
      <c r="D109" s="233"/>
      <c r="E109" s="230"/>
      <c r="F109" s="230"/>
      <c r="G109" s="234" t="n">
        <f aca="false">F8+F42+F67+F78+F83+F103</f>
        <v>0</v>
      </c>
      <c r="H109" s="34"/>
      <c r="I109" s="34"/>
      <c r="AN109" s="0" t="n">
        <v>15</v>
      </c>
      <c r="AO109" s="0" t="n">
        <v>21</v>
      </c>
    </row>
    <row r="110" customFormat="false" ht="12.75" hidden="false" customHeight="false" outlineLevel="0" collapsed="false">
      <c r="A110" s="34"/>
      <c r="B110" s="235"/>
      <c r="C110" s="235"/>
      <c r="D110" s="236"/>
      <c r="E110" s="34"/>
      <c r="F110" s="34"/>
      <c r="G110" s="34"/>
      <c r="H110" s="34"/>
      <c r="I110" s="34"/>
      <c r="AN110" s="0" t="n">
        <f aca="false">SUMIF(AM8:AM109,AN109,G8:G109)</f>
        <v>0</v>
      </c>
      <c r="AO110" s="0" t="n">
        <f aca="false">SUMIF(AM8:AM109,AO109,G8:G109)</f>
        <v>0</v>
      </c>
    </row>
  </sheetData>
  <sheetProtection sheet="true" password="c49b"/>
  <mergeCells count="56">
    <mergeCell ref="A1:G1"/>
    <mergeCell ref="C7:G7"/>
    <mergeCell ref="F8:G8"/>
    <mergeCell ref="B9:G9"/>
    <mergeCell ref="B10:G10"/>
    <mergeCell ref="B13:G13"/>
    <mergeCell ref="B14:G14"/>
    <mergeCell ref="B17:G17"/>
    <mergeCell ref="B18:G18"/>
    <mergeCell ref="B20:G20"/>
    <mergeCell ref="B21:G21"/>
    <mergeCell ref="B25:G25"/>
    <mergeCell ref="B26:G26"/>
    <mergeCell ref="B28:G28"/>
    <mergeCell ref="B29:G29"/>
    <mergeCell ref="B31:G31"/>
    <mergeCell ref="B32:G32"/>
    <mergeCell ref="C34:G34"/>
    <mergeCell ref="B36:G36"/>
    <mergeCell ref="B37:G37"/>
    <mergeCell ref="F42:G42"/>
    <mergeCell ref="B43:G43"/>
    <mergeCell ref="B44:G44"/>
    <mergeCell ref="B47:G47"/>
    <mergeCell ref="B50:G50"/>
    <mergeCell ref="C52:G52"/>
    <mergeCell ref="B54:G54"/>
    <mergeCell ref="B55:G55"/>
    <mergeCell ref="C57:G57"/>
    <mergeCell ref="C60:G60"/>
    <mergeCell ref="C61:G61"/>
    <mergeCell ref="B62:G62"/>
    <mergeCell ref="B63:G63"/>
    <mergeCell ref="B64:G64"/>
    <mergeCell ref="C66:G66"/>
    <mergeCell ref="F67:G67"/>
    <mergeCell ref="B68:G68"/>
    <mergeCell ref="B69:G69"/>
    <mergeCell ref="C71:G71"/>
    <mergeCell ref="C73:G73"/>
    <mergeCell ref="F78:G78"/>
    <mergeCell ref="B79:G79"/>
    <mergeCell ref="B80:G80"/>
    <mergeCell ref="C82:G82"/>
    <mergeCell ref="F83:G83"/>
    <mergeCell ref="B84:G84"/>
    <mergeCell ref="B86:G86"/>
    <mergeCell ref="B88:G88"/>
    <mergeCell ref="B89:G89"/>
    <mergeCell ref="B91:G91"/>
    <mergeCell ref="B92:G92"/>
    <mergeCell ref="C97:G97"/>
    <mergeCell ref="F103:G103"/>
    <mergeCell ref="B104:G104"/>
    <mergeCell ref="B105:G105"/>
    <mergeCell ref="C107:G107"/>
  </mergeCells>
  <printOptions headings="false" gridLines="false" gridLinesSet="true" horizontalCentered="false" verticalCentered="false"/>
  <pageMargins left="0.590277777777778" right="0.39375" top="0.7875" bottom="0.78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C69"/>
  <sheetViews>
    <sheetView windowProtection="fals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/>
  <cols>
    <col collapsed="false" hidden="false" max="1" min="1" style="0" width="10.3928571428571"/>
    <col collapsed="false" hidden="false" max="3" min="2" style="0" width="8.50510204081633"/>
    <col collapsed="false" hidden="false" max="4" min="4" style="0" width="10.6632653061225"/>
    <col collapsed="false" hidden="false" max="5" min="5" style="0" width="13.5"/>
    <col collapsed="false" hidden="false" max="6" min="6" style="0" width="10.1224489795918"/>
    <col collapsed="false" hidden="false" max="7" min="7" style="0" width="6.47959183673469"/>
    <col collapsed="false" hidden="false" max="8" min="8" style="0" width="18.4948979591837"/>
    <col collapsed="false" hidden="false" max="14" min="9" style="0" width="8.50510204081633"/>
    <col collapsed="false" hidden="true" max="16" min="15" style="0" width="0"/>
    <col collapsed="false" hidden="false" max="54" min="17" style="0" width="8.50510204081633"/>
    <col collapsed="false" hidden="false" max="55" min="55" style="0" width="46.7091836734694"/>
    <col collapsed="false" hidden="false" max="1025" min="56" style="0" width="8.50510204081633"/>
  </cols>
  <sheetData>
    <row r="1" customFormat="false" ht="13.5" hidden="false" customHeight="true" outlineLevel="0" collapsed="false">
      <c r="A1" s="94" t="s">
        <v>14</v>
      </c>
      <c r="B1" s="95" t="str">
        <f aca="false">Stavba!CisloStavby</f>
        <v>20131401_2017</v>
      </c>
      <c r="C1" s="96" t="str">
        <f aca="false">Stavba!NazevStavby</f>
        <v>REKONSTRUKCE MK A IS - STAVBA 1</v>
      </c>
      <c r="D1" s="96"/>
      <c r="E1" s="96"/>
      <c r="F1" s="96"/>
      <c r="G1" s="97"/>
      <c r="H1" s="98"/>
    </row>
    <row r="2" customFormat="false" ht="13.5" hidden="false" customHeight="true" outlineLevel="0" collapsed="false">
      <c r="A2" s="99" t="s">
        <v>116</v>
      </c>
      <c r="B2" s="137" t="s">
        <v>51</v>
      </c>
      <c r="C2" s="137" t="s">
        <v>52</v>
      </c>
      <c r="D2" s="137"/>
      <c r="E2" s="137"/>
      <c r="F2" s="137"/>
      <c r="G2" s="101" t="s">
        <v>117</v>
      </c>
      <c r="H2" s="237" t="s">
        <v>53</v>
      </c>
      <c r="O2" s="23" t="s">
        <v>216</v>
      </c>
    </row>
    <row r="3" customFormat="false" ht="13.5" hidden="false" customHeight="true" outlineLevel="0" collapsed="false">
      <c r="H3" s="93"/>
    </row>
    <row r="4" customFormat="false" ht="18" hidden="false" customHeight="true" outlineLevel="0" collapsed="false">
      <c r="A4" s="103" t="s">
        <v>118</v>
      </c>
      <c r="B4" s="103"/>
      <c r="C4" s="103"/>
      <c r="D4" s="103"/>
      <c r="E4" s="103"/>
      <c r="F4" s="103"/>
      <c r="G4" s="103"/>
      <c r="H4" s="103"/>
    </row>
    <row r="5" customFormat="false" ht="12.75" hidden="false" customHeight="true" outlineLevel="0" collapsed="false">
      <c r="H5" s="93"/>
    </row>
    <row r="6" customFormat="false" ht="15.75" hidden="false" customHeight="true" outlineLevel="0" collapsed="false">
      <c r="A6" s="104" t="s">
        <v>119</v>
      </c>
      <c r="B6" s="105" t="str">
        <f aca="false">B2</f>
        <v>SO-104</v>
      </c>
      <c r="H6" s="93"/>
    </row>
    <row r="7" customFormat="false" ht="15.75" hidden="false" customHeight="true" outlineLevel="0" collapsed="false">
      <c r="B7" s="106" t="str">
        <f aca="false">C2</f>
        <v>ČERPACÍ STANICE ČS-01</v>
      </c>
      <c r="C7" s="106"/>
      <c r="D7" s="106"/>
      <c r="E7" s="106"/>
      <c r="F7" s="106"/>
      <c r="G7" s="106"/>
      <c r="H7" s="93"/>
    </row>
    <row r="8" customFormat="false" ht="12.75" hidden="false" customHeight="true" outlineLevel="0" collapsed="false">
      <c r="H8" s="93"/>
    </row>
    <row r="9" customFormat="false" ht="12.75" hidden="false" customHeight="true" outlineLevel="0" collapsed="false">
      <c r="A9" s="104" t="s">
        <v>120</v>
      </c>
      <c r="B9" s="238" t="s">
        <v>643</v>
      </c>
      <c r="C9" s="238" t="s">
        <v>644</v>
      </c>
      <c r="D9" s="104"/>
      <c r="E9" s="104"/>
      <c r="F9" s="104"/>
      <c r="G9" s="104"/>
      <c r="H9" s="107"/>
      <c r="I9" s="104"/>
      <c r="J9" s="104"/>
    </row>
    <row r="10" customFormat="false" ht="12.75" hidden="false" customHeight="true" outlineLevel="0" collapsed="false">
      <c r="A10" s="104"/>
      <c r="B10" s="104"/>
      <c r="C10" s="104"/>
      <c r="D10" s="104"/>
      <c r="E10" s="104"/>
      <c r="F10" s="104"/>
      <c r="G10" s="104"/>
      <c r="H10" s="107"/>
      <c r="I10" s="104"/>
      <c r="J10" s="104"/>
    </row>
    <row r="11" customFormat="false" ht="12.75" hidden="false" customHeight="true" outlineLevel="0" collapsed="false">
      <c r="A11" s="104"/>
      <c r="B11" s="238" t="s">
        <v>645</v>
      </c>
      <c r="C11" s="238" t="s">
        <v>646</v>
      </c>
      <c r="D11" s="104"/>
      <c r="E11" s="104"/>
      <c r="F11" s="104"/>
      <c r="G11" s="104"/>
      <c r="H11" s="107"/>
      <c r="I11" s="104"/>
      <c r="J11" s="104"/>
    </row>
    <row r="12" customFormat="false" ht="12.75" hidden="false" customHeight="true" outlineLevel="0" collapsed="false">
      <c r="A12" s="104"/>
      <c r="B12" s="104"/>
      <c r="C12" s="104"/>
      <c r="D12" s="104"/>
      <c r="E12" s="104"/>
      <c r="F12" s="104"/>
      <c r="G12" s="104"/>
      <c r="H12" s="107"/>
      <c r="I12" s="104"/>
      <c r="J12" s="104"/>
    </row>
    <row r="13" customFormat="false" ht="12.75" hidden="false" customHeight="true" outlineLevel="0" collapsed="false">
      <c r="A13" s="104"/>
      <c r="B13" s="238" t="s">
        <v>53</v>
      </c>
      <c r="C13" s="104"/>
      <c r="D13" s="104"/>
      <c r="E13" s="104"/>
      <c r="F13" s="104"/>
      <c r="G13" s="104"/>
      <c r="H13" s="107"/>
      <c r="I13" s="104"/>
      <c r="J13" s="104"/>
    </row>
    <row r="14" customFormat="false" ht="12.75" hidden="false" customHeight="true" outlineLevel="0" collapsed="false">
      <c r="A14" s="104"/>
      <c r="B14" s="104"/>
      <c r="C14" s="104"/>
      <c r="D14" s="104"/>
      <c r="E14" s="104"/>
      <c r="F14" s="104"/>
      <c r="G14" s="104"/>
      <c r="H14" s="107"/>
      <c r="I14" s="104"/>
      <c r="J14" s="104"/>
    </row>
    <row r="15" customFormat="false" ht="12.75" hidden="false" customHeight="true" outlineLevel="0" collapsed="false">
      <c r="A15" s="104" t="s">
        <v>133</v>
      </c>
      <c r="B15" s="104"/>
      <c r="C15" s="238" t="s">
        <v>247</v>
      </c>
      <c r="D15" s="104"/>
      <c r="E15" s="104"/>
      <c r="F15" s="104"/>
      <c r="G15" s="104"/>
      <c r="H15" s="107"/>
      <c r="I15" s="104"/>
      <c r="J15" s="104"/>
    </row>
    <row r="16" customFormat="false" ht="12.75" hidden="false" customHeight="true" outlineLevel="0" collapsed="false">
      <c r="A16" s="104"/>
      <c r="B16" s="104"/>
      <c r="C16" s="104"/>
      <c r="D16" s="104"/>
      <c r="E16" s="104"/>
      <c r="F16" s="104"/>
      <c r="G16" s="104"/>
      <c r="H16" s="107"/>
      <c r="I16" s="104"/>
      <c r="J16" s="104"/>
    </row>
    <row r="17" customFormat="false" ht="12.75" hidden="false" customHeight="true" outlineLevel="0" collapsed="false">
      <c r="A17" s="138" t="s">
        <v>134</v>
      </c>
      <c r="B17" s="139"/>
      <c r="C17" s="139"/>
      <c r="D17" s="139"/>
      <c r="E17" s="139"/>
      <c r="F17" s="139"/>
      <c r="G17" s="139"/>
      <c r="H17" s="140"/>
      <c r="I17" s="104"/>
      <c r="J17" s="104"/>
    </row>
    <row r="18" customFormat="false" ht="12.75" hidden="false" customHeight="true" outlineLevel="0" collapsed="false">
      <c r="A18" s="141" t="s">
        <v>135</v>
      </c>
      <c r="B18" s="142"/>
      <c r="C18" s="143"/>
      <c r="D18" s="143"/>
      <c r="E18" s="143"/>
      <c r="F18" s="143"/>
      <c r="G18" s="144"/>
      <c r="H18" s="145" t="s">
        <v>136</v>
      </c>
      <c r="I18" s="104"/>
      <c r="J18" s="104"/>
    </row>
    <row r="19" customFormat="false" ht="12.75" hidden="false" customHeight="true" outlineLevel="0" collapsed="false">
      <c r="A19" s="146" t="s">
        <v>647</v>
      </c>
      <c r="B19" s="147" t="s">
        <v>648</v>
      </c>
      <c r="C19" s="148"/>
      <c r="D19" s="148"/>
      <c r="E19" s="148"/>
      <c r="F19" s="148"/>
      <c r="G19" s="149"/>
      <c r="H19" s="150" t="n">
        <f aca="false">'SO-104 104.01 Pol'!G88</f>
        <v>0</v>
      </c>
      <c r="I19" s="104"/>
      <c r="J19" s="104"/>
      <c r="O19" s="0" t="n">
        <f aca="false">'SO-104 104.01 Pol'!AN89</f>
        <v>0</v>
      </c>
      <c r="P19" s="0" t="n">
        <f aca="false">'SO-104 104.01 Pol'!AO89</f>
        <v>0</v>
      </c>
    </row>
    <row r="20" customFormat="false" ht="12.75" hidden="false" customHeight="true" outlineLevel="0" collapsed="false">
      <c r="A20" s="146" t="s">
        <v>649</v>
      </c>
      <c r="B20" s="147" t="s">
        <v>650</v>
      </c>
      <c r="C20" s="148"/>
      <c r="D20" s="148"/>
      <c r="E20" s="148"/>
      <c r="F20" s="148"/>
      <c r="G20" s="149"/>
      <c r="H20" s="150" t="n">
        <f aca="false">'SO-104 104.02 Pol'!G41</f>
        <v>0</v>
      </c>
      <c r="I20" s="104"/>
      <c r="J20" s="104"/>
      <c r="O20" s="0" t="n">
        <f aca="false">'SO-104 104.02 Pol'!AN42</f>
        <v>0</v>
      </c>
      <c r="P20" s="0" t="n">
        <f aca="false">'SO-104 104.02 Pol'!AO42</f>
        <v>0</v>
      </c>
    </row>
    <row r="21" customFormat="false" ht="12.75" hidden="false" customHeight="true" outlineLevel="0" collapsed="false">
      <c r="A21" s="146" t="s">
        <v>651</v>
      </c>
      <c r="B21" s="147" t="s">
        <v>652</v>
      </c>
      <c r="C21" s="148"/>
      <c r="D21" s="148"/>
      <c r="E21" s="148"/>
      <c r="F21" s="148"/>
      <c r="G21" s="149"/>
      <c r="H21" s="150" t="n">
        <f aca="false">'SO-104 104.03 Pol'!G61</f>
        <v>0</v>
      </c>
      <c r="I21" s="104"/>
      <c r="J21" s="104"/>
      <c r="O21" s="0" t="n">
        <f aca="false">'SO-104 104.03 Pol'!AN62</f>
        <v>0</v>
      </c>
      <c r="P21" s="0" t="n">
        <f aca="false">'SO-104 104.03 Pol'!AO62</f>
        <v>0</v>
      </c>
    </row>
    <row r="22" customFormat="false" ht="12.75" hidden="false" customHeight="true" outlineLevel="0" collapsed="false">
      <c r="A22" s="146" t="s">
        <v>653</v>
      </c>
      <c r="B22" s="147" t="s">
        <v>654</v>
      </c>
      <c r="C22" s="148"/>
      <c r="D22" s="148"/>
      <c r="E22" s="148"/>
      <c r="F22" s="148"/>
      <c r="G22" s="149"/>
      <c r="H22" s="150" t="n">
        <f aca="false">'SO-104 104.04 Pol'!G21</f>
        <v>0</v>
      </c>
      <c r="I22" s="104"/>
      <c r="J22" s="104"/>
      <c r="O22" s="0" t="n">
        <f aca="false">'SO-104 104.04 Pol'!AN22</f>
        <v>0</v>
      </c>
      <c r="P22" s="0" t="n">
        <f aca="false">'SO-104 104.04 Pol'!AO22</f>
        <v>0</v>
      </c>
    </row>
    <row r="23" customFormat="false" ht="12.75" hidden="false" customHeight="true" outlineLevel="0" collapsed="false">
      <c r="A23" s="146" t="s">
        <v>655</v>
      </c>
      <c r="B23" s="147" t="s">
        <v>656</v>
      </c>
      <c r="C23" s="148"/>
      <c r="D23" s="148"/>
      <c r="E23" s="148"/>
      <c r="F23" s="148"/>
      <c r="G23" s="149"/>
      <c r="H23" s="150" t="n">
        <f aca="false">'SO-104 104.05 Pol'!G86</f>
        <v>0</v>
      </c>
      <c r="I23" s="104"/>
      <c r="J23" s="104"/>
      <c r="O23" s="0" t="n">
        <f aca="false">'SO-104 104.05 Pol'!AN87</f>
        <v>0</v>
      </c>
      <c r="P23" s="0" t="n">
        <f aca="false">'SO-104 104.05 Pol'!AO87</f>
        <v>0</v>
      </c>
    </row>
    <row r="24" customFormat="false" ht="12.75" hidden="false" customHeight="true" outlineLevel="0" collapsed="false">
      <c r="A24" s="151"/>
      <c r="B24" s="152" t="s">
        <v>137</v>
      </c>
      <c r="C24" s="153"/>
      <c r="D24" s="154" t="str">
        <f aca="false">B2</f>
        <v>SO-104</v>
      </c>
      <c r="E24" s="153"/>
      <c r="F24" s="153"/>
      <c r="G24" s="155"/>
      <c r="H24" s="156" t="n">
        <f aca="false">SUM(H19:H23)</f>
        <v>0</v>
      </c>
      <c r="I24" s="104"/>
      <c r="J24" s="104"/>
    </row>
    <row r="25" customFormat="false" ht="12.75" hidden="false" customHeight="true" outlineLevel="0" collapsed="false">
      <c r="A25" s="104"/>
      <c r="B25" s="104"/>
      <c r="C25" s="104"/>
      <c r="D25" s="104"/>
      <c r="E25" s="104"/>
      <c r="F25" s="104"/>
      <c r="G25" s="104"/>
      <c r="H25" s="107"/>
      <c r="I25" s="104"/>
      <c r="J25" s="104"/>
    </row>
    <row r="26" customFormat="false" ht="13.5" hidden="false" customHeight="true" outlineLevel="0" collapsed="false">
      <c r="A26" s="138" t="s">
        <v>138</v>
      </c>
      <c r="B26" s="139"/>
      <c r="C26" s="139"/>
      <c r="D26" s="157" t="s">
        <v>647</v>
      </c>
      <c r="E26" s="158" t="s">
        <v>648</v>
      </c>
      <c r="F26" s="158"/>
      <c r="G26" s="158"/>
      <c r="H26" s="158"/>
      <c r="I26" s="104"/>
      <c r="J26" s="104"/>
      <c r="BC26" s="159" t="str">
        <f aca="false">E26</f>
        <v>Čerpací stanice - stavební část*</v>
      </c>
    </row>
    <row r="27" customFormat="false" ht="12.75" hidden="false" customHeight="true" outlineLevel="0" collapsed="false">
      <c r="A27" s="141" t="s">
        <v>139</v>
      </c>
      <c r="B27" s="142"/>
      <c r="C27" s="143"/>
      <c r="D27" s="143"/>
      <c r="E27" s="143"/>
      <c r="F27" s="143"/>
      <c r="G27" s="144"/>
      <c r="H27" s="145" t="s">
        <v>136</v>
      </c>
      <c r="I27" s="104"/>
      <c r="J27" s="104"/>
    </row>
    <row r="28" customFormat="false" ht="12.75" hidden="false" customHeight="true" outlineLevel="0" collapsed="false">
      <c r="A28" s="146" t="s">
        <v>75</v>
      </c>
      <c r="B28" s="147" t="s">
        <v>76</v>
      </c>
      <c r="C28" s="148"/>
      <c r="D28" s="148"/>
      <c r="E28" s="148"/>
      <c r="F28" s="148"/>
      <c r="G28" s="149"/>
      <c r="H28" s="160" t="n">
        <f aca="false">'SO-104 104.01 Pol'!F8</f>
        <v>0</v>
      </c>
      <c r="I28" s="104"/>
      <c r="J28" s="104"/>
    </row>
    <row r="29" customFormat="false" ht="12.75" hidden="false" customHeight="true" outlineLevel="0" collapsed="false">
      <c r="A29" s="146" t="s">
        <v>77</v>
      </c>
      <c r="B29" s="147" t="s">
        <v>78</v>
      </c>
      <c r="C29" s="148"/>
      <c r="D29" s="148"/>
      <c r="E29" s="148"/>
      <c r="F29" s="148"/>
      <c r="G29" s="149"/>
      <c r="H29" s="160" t="n">
        <f aca="false">'SO-104 104.01 Pol'!F45</f>
        <v>0</v>
      </c>
      <c r="I29" s="104"/>
      <c r="J29" s="104"/>
    </row>
    <row r="30" customFormat="false" ht="12.75" hidden="false" customHeight="true" outlineLevel="0" collapsed="false">
      <c r="A30" s="146" t="s">
        <v>79</v>
      </c>
      <c r="B30" s="147" t="s">
        <v>80</v>
      </c>
      <c r="C30" s="148"/>
      <c r="D30" s="148"/>
      <c r="E30" s="148"/>
      <c r="F30" s="148"/>
      <c r="G30" s="149"/>
      <c r="H30" s="160" t="n">
        <f aca="false">'SO-104 104.01 Pol'!F64</f>
        <v>0</v>
      </c>
      <c r="I30" s="104"/>
      <c r="J30" s="104"/>
    </row>
    <row r="31" customFormat="false" ht="12.75" hidden="false" customHeight="true" outlineLevel="0" collapsed="false">
      <c r="A31" s="146" t="s">
        <v>81</v>
      </c>
      <c r="B31" s="147" t="s">
        <v>82</v>
      </c>
      <c r="C31" s="148"/>
      <c r="D31" s="148"/>
      <c r="E31" s="148"/>
      <c r="F31" s="148"/>
      <c r="G31" s="149"/>
      <c r="H31" s="160" t="n">
        <f aca="false">'SO-104 104.01 Pol'!F74</f>
        <v>0</v>
      </c>
      <c r="I31" s="104"/>
      <c r="J31" s="104"/>
    </row>
    <row r="32" customFormat="false" ht="12.75" hidden="false" customHeight="true" outlineLevel="0" collapsed="false">
      <c r="A32" s="146" t="s">
        <v>85</v>
      </c>
      <c r="B32" s="147" t="s">
        <v>86</v>
      </c>
      <c r="C32" s="148"/>
      <c r="D32" s="148"/>
      <c r="E32" s="148"/>
      <c r="F32" s="148"/>
      <c r="G32" s="149"/>
      <c r="H32" s="160" t="n">
        <f aca="false">'SO-104 104.01 Pol'!F76</f>
        <v>0</v>
      </c>
      <c r="I32" s="104"/>
      <c r="J32" s="104"/>
    </row>
    <row r="33" customFormat="false" ht="12.75" hidden="false" customHeight="true" outlineLevel="0" collapsed="false">
      <c r="A33" s="146" t="s">
        <v>105</v>
      </c>
      <c r="B33" s="147" t="s">
        <v>106</v>
      </c>
      <c r="C33" s="148"/>
      <c r="D33" s="148"/>
      <c r="E33" s="148"/>
      <c r="F33" s="148"/>
      <c r="G33" s="149"/>
      <c r="H33" s="160" t="n">
        <f aca="false">'SO-104 104.01 Pol'!F84</f>
        <v>0</v>
      </c>
      <c r="I33" s="104"/>
      <c r="J33" s="104"/>
    </row>
    <row r="34" customFormat="false" ht="12.75" hidden="false" customHeight="true" outlineLevel="0" collapsed="false">
      <c r="A34" s="151"/>
      <c r="B34" s="152" t="s">
        <v>140</v>
      </c>
      <c r="C34" s="153"/>
      <c r="D34" s="154" t="str">
        <f aca="false">D26</f>
        <v>104.01</v>
      </c>
      <c r="E34" s="153"/>
      <c r="F34" s="153"/>
      <c r="G34" s="155"/>
      <c r="H34" s="161" t="n">
        <f aca="false">SUM(H28:H33)</f>
        <v>0</v>
      </c>
      <c r="I34" s="104"/>
      <c r="J34" s="104"/>
    </row>
    <row r="35" customFormat="false" ht="12.75" hidden="false" customHeight="true" outlineLevel="0" collapsed="false">
      <c r="A35" s="104"/>
      <c r="B35" s="104"/>
      <c r="C35" s="104"/>
      <c r="D35" s="104"/>
      <c r="E35" s="104"/>
      <c r="F35" s="104"/>
      <c r="G35" s="104"/>
      <c r="H35" s="107"/>
      <c r="I35" s="104"/>
      <c r="J35" s="104"/>
    </row>
    <row r="36" customFormat="false" ht="13.5" hidden="false" customHeight="true" outlineLevel="0" collapsed="false">
      <c r="A36" s="138" t="s">
        <v>138</v>
      </c>
      <c r="B36" s="139"/>
      <c r="C36" s="139"/>
      <c r="D36" s="157" t="s">
        <v>649</v>
      </c>
      <c r="E36" s="158" t="s">
        <v>650</v>
      </c>
      <c r="F36" s="158"/>
      <c r="G36" s="158"/>
      <c r="H36" s="158"/>
      <c r="I36" s="104"/>
      <c r="J36" s="104"/>
      <c r="BC36" s="159" t="str">
        <f aca="false">E36</f>
        <v>Přípojka NN pro ČS01*</v>
      </c>
    </row>
    <row r="37" customFormat="false" ht="12.75" hidden="false" customHeight="true" outlineLevel="0" collapsed="false">
      <c r="A37" s="141" t="s">
        <v>139</v>
      </c>
      <c r="B37" s="142"/>
      <c r="C37" s="143"/>
      <c r="D37" s="143"/>
      <c r="E37" s="143"/>
      <c r="F37" s="143"/>
      <c r="G37" s="144"/>
      <c r="H37" s="145" t="s">
        <v>136</v>
      </c>
      <c r="I37" s="104"/>
      <c r="J37" s="104"/>
    </row>
    <row r="38" customFormat="false" ht="12.75" hidden="false" customHeight="true" outlineLevel="0" collapsed="false">
      <c r="A38" s="146" t="s">
        <v>97</v>
      </c>
      <c r="B38" s="147" t="s">
        <v>98</v>
      </c>
      <c r="C38" s="148"/>
      <c r="D38" s="148"/>
      <c r="E38" s="148"/>
      <c r="F38" s="148"/>
      <c r="G38" s="149"/>
      <c r="H38" s="160" t="n">
        <f aca="false">'SO-104 104.02 Pol'!F8</f>
        <v>0</v>
      </c>
      <c r="I38" s="104"/>
      <c r="J38" s="104"/>
    </row>
    <row r="39" customFormat="false" ht="12.75" hidden="false" customHeight="true" outlineLevel="0" collapsed="false">
      <c r="A39" s="146" t="s">
        <v>99</v>
      </c>
      <c r="B39" s="147" t="s">
        <v>100</v>
      </c>
      <c r="C39" s="148"/>
      <c r="D39" s="148"/>
      <c r="E39" s="148"/>
      <c r="F39" s="148"/>
      <c r="G39" s="149"/>
      <c r="H39" s="160" t="n">
        <f aca="false">'SO-104 104.02 Pol'!F16</f>
        <v>0</v>
      </c>
      <c r="I39" s="104"/>
      <c r="J39" s="104"/>
    </row>
    <row r="40" customFormat="false" ht="12.75" hidden="false" customHeight="true" outlineLevel="0" collapsed="false">
      <c r="A40" s="146" t="s">
        <v>101</v>
      </c>
      <c r="B40" s="147" t="s">
        <v>102</v>
      </c>
      <c r="C40" s="148"/>
      <c r="D40" s="148"/>
      <c r="E40" s="148"/>
      <c r="F40" s="148"/>
      <c r="G40" s="149"/>
      <c r="H40" s="160" t="n">
        <f aca="false">'SO-104 104.02 Pol'!F21</f>
        <v>0</v>
      </c>
      <c r="I40" s="104"/>
      <c r="J40" s="104"/>
    </row>
    <row r="41" customFormat="false" ht="12.75" hidden="false" customHeight="true" outlineLevel="0" collapsed="false">
      <c r="A41" s="146" t="s">
        <v>109</v>
      </c>
      <c r="B41" s="147" t="s">
        <v>110</v>
      </c>
      <c r="C41" s="148"/>
      <c r="D41" s="148"/>
      <c r="E41" s="148"/>
      <c r="F41" s="148"/>
      <c r="G41" s="149"/>
      <c r="H41" s="160" t="n">
        <f aca="false">'SO-104 104.02 Pol'!F28</f>
        <v>0</v>
      </c>
      <c r="I41" s="104"/>
      <c r="J41" s="104"/>
    </row>
    <row r="42" customFormat="false" ht="12.75" hidden="false" customHeight="true" outlineLevel="0" collapsed="false">
      <c r="A42" s="151"/>
      <c r="B42" s="152" t="s">
        <v>140</v>
      </c>
      <c r="C42" s="153"/>
      <c r="D42" s="154" t="str">
        <f aca="false">D36</f>
        <v>104.02</v>
      </c>
      <c r="E42" s="153"/>
      <c r="F42" s="153"/>
      <c r="G42" s="155"/>
      <c r="H42" s="161" t="n">
        <f aca="false">SUM(H38:H41)</f>
        <v>0</v>
      </c>
      <c r="I42" s="104"/>
      <c r="J42" s="104"/>
    </row>
    <row r="43" customFormat="false" ht="12.75" hidden="false" customHeight="true" outlineLevel="0" collapsed="false">
      <c r="A43" s="104"/>
      <c r="B43" s="104"/>
      <c r="C43" s="104"/>
      <c r="D43" s="104"/>
      <c r="E43" s="104"/>
      <c r="F43" s="104"/>
      <c r="G43" s="104"/>
      <c r="H43" s="107"/>
      <c r="I43" s="104"/>
      <c r="J43" s="104"/>
    </row>
    <row r="44" customFormat="false" ht="13.5" hidden="false" customHeight="true" outlineLevel="0" collapsed="false">
      <c r="A44" s="138" t="s">
        <v>138</v>
      </c>
      <c r="B44" s="139"/>
      <c r="C44" s="139"/>
      <c r="D44" s="157" t="s">
        <v>651</v>
      </c>
      <c r="E44" s="158" t="s">
        <v>652</v>
      </c>
      <c r="F44" s="158"/>
      <c r="G44" s="158"/>
      <c r="H44" s="158"/>
      <c r="I44" s="104"/>
      <c r="J44" s="104"/>
      <c r="BC44" s="159" t="str">
        <f aca="false">E44</f>
        <v>Oplocení ČS01*</v>
      </c>
    </row>
    <row r="45" customFormat="false" ht="12.75" hidden="false" customHeight="true" outlineLevel="0" collapsed="false">
      <c r="A45" s="141" t="s">
        <v>139</v>
      </c>
      <c r="B45" s="142"/>
      <c r="C45" s="143"/>
      <c r="D45" s="143"/>
      <c r="E45" s="143"/>
      <c r="F45" s="143"/>
      <c r="G45" s="144"/>
      <c r="H45" s="145" t="s">
        <v>136</v>
      </c>
      <c r="I45" s="104"/>
      <c r="J45" s="104"/>
    </row>
    <row r="46" customFormat="false" ht="12.75" hidden="false" customHeight="true" outlineLevel="0" collapsed="false">
      <c r="A46" s="146" t="s">
        <v>75</v>
      </c>
      <c r="B46" s="147" t="s">
        <v>76</v>
      </c>
      <c r="C46" s="148"/>
      <c r="D46" s="148"/>
      <c r="E46" s="148"/>
      <c r="F46" s="148"/>
      <c r="G46" s="149"/>
      <c r="H46" s="160" t="n">
        <f aca="false">'SO-104 104.03 Pol'!F8</f>
        <v>0</v>
      </c>
      <c r="I46" s="104"/>
      <c r="J46" s="104"/>
    </row>
    <row r="47" customFormat="false" ht="12.75" hidden="false" customHeight="true" outlineLevel="0" collapsed="false">
      <c r="A47" s="146" t="s">
        <v>77</v>
      </c>
      <c r="B47" s="147" t="s">
        <v>78</v>
      </c>
      <c r="C47" s="148"/>
      <c r="D47" s="148"/>
      <c r="E47" s="148"/>
      <c r="F47" s="148"/>
      <c r="G47" s="149"/>
      <c r="H47" s="160" t="n">
        <f aca="false">'SO-104 104.03 Pol'!F17</f>
        <v>0</v>
      </c>
      <c r="I47" s="104"/>
      <c r="J47" s="104"/>
    </row>
    <row r="48" customFormat="false" ht="12.75" hidden="false" customHeight="true" outlineLevel="0" collapsed="false">
      <c r="A48" s="146" t="s">
        <v>79</v>
      </c>
      <c r="B48" s="147" t="s">
        <v>80</v>
      </c>
      <c r="C48" s="148"/>
      <c r="D48" s="148"/>
      <c r="E48" s="148"/>
      <c r="F48" s="148"/>
      <c r="G48" s="149"/>
      <c r="H48" s="160" t="n">
        <f aca="false">'SO-104 104.03 Pol'!F24</f>
        <v>0</v>
      </c>
      <c r="I48" s="104"/>
      <c r="J48" s="104"/>
    </row>
    <row r="49" customFormat="false" ht="12.75" hidden="false" customHeight="true" outlineLevel="0" collapsed="false">
      <c r="A49" s="146" t="s">
        <v>93</v>
      </c>
      <c r="B49" s="147" t="s">
        <v>94</v>
      </c>
      <c r="C49" s="148"/>
      <c r="D49" s="148"/>
      <c r="E49" s="148"/>
      <c r="F49" s="148"/>
      <c r="G49" s="149"/>
      <c r="H49" s="160" t="n">
        <f aca="false">'SO-104 104.03 Pol'!F33</f>
        <v>0</v>
      </c>
      <c r="I49" s="104"/>
      <c r="J49" s="104"/>
    </row>
    <row r="50" customFormat="false" ht="12.75" hidden="false" customHeight="true" outlineLevel="0" collapsed="false">
      <c r="A50" s="146" t="s">
        <v>95</v>
      </c>
      <c r="B50" s="147" t="s">
        <v>96</v>
      </c>
      <c r="C50" s="148"/>
      <c r="D50" s="148"/>
      <c r="E50" s="148"/>
      <c r="F50" s="148"/>
      <c r="G50" s="149"/>
      <c r="H50" s="160" t="n">
        <f aca="false">'SO-104 104.03 Pol'!F44</f>
        <v>0</v>
      </c>
      <c r="I50" s="104"/>
      <c r="J50" s="104"/>
    </row>
    <row r="51" customFormat="false" ht="12.75" hidden="false" customHeight="false" outlineLevel="0" collapsed="false">
      <c r="A51" s="146" t="s">
        <v>105</v>
      </c>
      <c r="B51" s="147" t="s">
        <v>106</v>
      </c>
      <c r="C51" s="148"/>
      <c r="D51" s="148"/>
      <c r="E51" s="148"/>
      <c r="F51" s="148"/>
      <c r="G51" s="149"/>
      <c r="H51" s="160" t="n">
        <f aca="false">'SO-104 104.03 Pol'!F48</f>
        <v>0</v>
      </c>
    </row>
    <row r="52" customFormat="false" ht="13.5" hidden="false" customHeight="false" outlineLevel="0" collapsed="false">
      <c r="A52" s="151"/>
      <c r="B52" s="152" t="s">
        <v>140</v>
      </c>
      <c r="C52" s="153"/>
      <c r="D52" s="154" t="str">
        <f aca="false">D44</f>
        <v>104.03</v>
      </c>
      <c r="E52" s="153"/>
      <c r="F52" s="153"/>
      <c r="G52" s="155"/>
      <c r="H52" s="161" t="n">
        <f aca="false">SUM(H46:H51)</f>
        <v>0</v>
      </c>
    </row>
    <row r="54" customFormat="false" ht="13.5" hidden="false" customHeight="true" outlineLevel="0" collapsed="false">
      <c r="A54" s="138" t="s">
        <v>138</v>
      </c>
      <c r="B54" s="138"/>
      <c r="C54" s="138"/>
      <c r="D54" s="249" t="s">
        <v>653</v>
      </c>
      <c r="E54" s="250" t="s">
        <v>654</v>
      </c>
      <c r="F54" s="250"/>
      <c r="G54" s="250"/>
      <c r="H54" s="250"/>
      <c r="BC54" s="159" t="str">
        <f aca="false">E54</f>
        <v>Zpevněná plocha pro ČS01*</v>
      </c>
    </row>
    <row r="55" customFormat="false" ht="12.75" hidden="false" customHeight="false" outlineLevel="0" collapsed="false">
      <c r="A55" s="251" t="s">
        <v>139</v>
      </c>
      <c r="B55" s="252"/>
      <c r="C55" s="253"/>
      <c r="D55" s="253"/>
      <c r="E55" s="253"/>
      <c r="F55" s="253"/>
      <c r="G55" s="254"/>
      <c r="H55" s="255" t="s">
        <v>136</v>
      </c>
    </row>
    <row r="56" customFormat="false" ht="12.75" hidden="false" customHeight="false" outlineLevel="0" collapsed="false">
      <c r="A56" s="256" t="s">
        <v>83</v>
      </c>
      <c r="B56" s="257" t="s">
        <v>84</v>
      </c>
      <c r="C56" s="258"/>
      <c r="D56" s="258"/>
      <c r="E56" s="258"/>
      <c r="F56" s="258"/>
      <c r="G56" s="259"/>
      <c r="H56" s="260" t="n">
        <f aca="false">'SO-104 104.04 Pol'!F8</f>
        <v>0</v>
      </c>
    </row>
    <row r="57" customFormat="false" ht="12.75" hidden="false" customHeight="false" outlineLevel="0" collapsed="false">
      <c r="A57" s="256" t="s">
        <v>95</v>
      </c>
      <c r="B57" s="257" t="s">
        <v>96</v>
      </c>
      <c r="C57" s="258"/>
      <c r="D57" s="258"/>
      <c r="E57" s="258"/>
      <c r="F57" s="258"/>
      <c r="G57" s="259"/>
      <c r="H57" s="260" t="n">
        <f aca="false">'SO-104 104.04 Pol'!F16</f>
        <v>0</v>
      </c>
    </row>
    <row r="58" customFormat="false" ht="13.5" hidden="false" customHeight="false" outlineLevel="0" collapsed="false">
      <c r="A58" s="261"/>
      <c r="B58" s="262" t="s">
        <v>140</v>
      </c>
      <c r="C58" s="263"/>
      <c r="D58" s="264" t="str">
        <f aca="false">D54</f>
        <v>104.04</v>
      </c>
      <c r="E58" s="263"/>
      <c r="F58" s="263"/>
      <c r="G58" s="265"/>
      <c r="H58" s="266" t="n">
        <f aca="false">SUM(H56:H57)</f>
        <v>0</v>
      </c>
    </row>
    <row r="60" customFormat="false" ht="13.5" hidden="false" customHeight="true" outlineLevel="0" collapsed="false">
      <c r="A60" s="138" t="s">
        <v>138</v>
      </c>
      <c r="B60" s="138"/>
      <c r="C60" s="138"/>
      <c r="D60" s="249" t="s">
        <v>655</v>
      </c>
      <c r="E60" s="250" t="s">
        <v>656</v>
      </c>
      <c r="F60" s="250"/>
      <c r="G60" s="250"/>
      <c r="H60" s="250"/>
      <c r="BC60" s="159" t="str">
        <f aca="false">E60</f>
        <v>Havarijní přepad HP01*</v>
      </c>
    </row>
    <row r="61" customFormat="false" ht="12.75" hidden="false" customHeight="false" outlineLevel="0" collapsed="false">
      <c r="A61" s="251" t="s">
        <v>139</v>
      </c>
      <c r="B61" s="252"/>
      <c r="C61" s="253"/>
      <c r="D61" s="253"/>
      <c r="E61" s="253"/>
      <c r="F61" s="253"/>
      <c r="G61" s="254"/>
      <c r="H61" s="255" t="s">
        <v>136</v>
      </c>
    </row>
    <row r="62" customFormat="false" ht="12.75" hidden="false" customHeight="false" outlineLevel="0" collapsed="false">
      <c r="A62" s="256" t="s">
        <v>75</v>
      </c>
      <c r="B62" s="257" t="s">
        <v>76</v>
      </c>
      <c r="C62" s="258"/>
      <c r="D62" s="258"/>
      <c r="E62" s="258"/>
      <c r="F62" s="258"/>
      <c r="G62" s="259"/>
      <c r="H62" s="260" t="n">
        <f aca="false">'SO-104 104.05 Pol'!F8</f>
        <v>0</v>
      </c>
    </row>
    <row r="63" customFormat="false" ht="12.75" hidden="false" customHeight="false" outlineLevel="0" collapsed="false">
      <c r="A63" s="256" t="s">
        <v>77</v>
      </c>
      <c r="B63" s="257" t="s">
        <v>78</v>
      </c>
      <c r="C63" s="258"/>
      <c r="D63" s="258"/>
      <c r="E63" s="258"/>
      <c r="F63" s="258"/>
      <c r="G63" s="259"/>
      <c r="H63" s="260" t="n">
        <f aca="false">'SO-104 104.05 Pol'!F60</f>
        <v>0</v>
      </c>
    </row>
    <row r="64" customFormat="false" ht="12.75" hidden="false" customHeight="false" outlineLevel="0" collapsed="false">
      <c r="A64" s="256" t="s">
        <v>81</v>
      </c>
      <c r="B64" s="257" t="s">
        <v>82</v>
      </c>
      <c r="C64" s="258"/>
      <c r="D64" s="258"/>
      <c r="E64" s="258"/>
      <c r="F64" s="258"/>
      <c r="G64" s="259"/>
      <c r="H64" s="260" t="n">
        <f aca="false">'SO-104 104.05 Pol'!F64</f>
        <v>0</v>
      </c>
    </row>
    <row r="65" customFormat="false" ht="12.75" hidden="false" customHeight="false" outlineLevel="0" collapsed="false">
      <c r="A65" s="256" t="s">
        <v>85</v>
      </c>
      <c r="B65" s="257" t="s">
        <v>86</v>
      </c>
      <c r="C65" s="258"/>
      <c r="D65" s="258"/>
      <c r="E65" s="258"/>
      <c r="F65" s="258"/>
      <c r="G65" s="259"/>
      <c r="H65" s="260" t="n">
        <f aca="false">'SO-104 104.05 Pol'!F69</f>
        <v>0</v>
      </c>
    </row>
    <row r="66" customFormat="false" ht="12.75" hidden="false" customHeight="false" outlineLevel="0" collapsed="false">
      <c r="A66" s="256" t="s">
        <v>87</v>
      </c>
      <c r="B66" s="257" t="s">
        <v>88</v>
      </c>
      <c r="C66" s="258"/>
      <c r="D66" s="258"/>
      <c r="E66" s="258"/>
      <c r="F66" s="258"/>
      <c r="G66" s="259"/>
      <c r="H66" s="260" t="n">
        <f aca="false">'SO-104 104.05 Pol'!F75</f>
        <v>0</v>
      </c>
    </row>
    <row r="67" customFormat="false" ht="12.75" hidden="false" customHeight="false" outlineLevel="0" collapsed="false">
      <c r="A67" s="256" t="s">
        <v>89</v>
      </c>
      <c r="B67" s="257" t="s">
        <v>90</v>
      </c>
      <c r="C67" s="258"/>
      <c r="D67" s="258"/>
      <c r="E67" s="258"/>
      <c r="F67" s="258"/>
      <c r="G67" s="259"/>
      <c r="H67" s="260" t="n">
        <f aca="false">'SO-104 104.05 Pol'!F77</f>
        <v>0</v>
      </c>
    </row>
    <row r="68" customFormat="false" ht="12.75" hidden="false" customHeight="false" outlineLevel="0" collapsed="false">
      <c r="A68" s="256" t="s">
        <v>95</v>
      </c>
      <c r="B68" s="257" t="s">
        <v>96</v>
      </c>
      <c r="C68" s="258"/>
      <c r="D68" s="258"/>
      <c r="E68" s="258"/>
      <c r="F68" s="258"/>
      <c r="G68" s="259"/>
      <c r="H68" s="260" t="n">
        <f aca="false">'SO-104 104.05 Pol'!F80</f>
        <v>0</v>
      </c>
    </row>
    <row r="69" customFormat="false" ht="13.5" hidden="false" customHeight="false" outlineLevel="0" collapsed="false">
      <c r="A69" s="261"/>
      <c r="B69" s="262" t="s">
        <v>140</v>
      </c>
      <c r="C69" s="263"/>
      <c r="D69" s="264" t="str">
        <f aca="false">D60</f>
        <v>104.05</v>
      </c>
      <c r="E69" s="263"/>
      <c r="F69" s="263"/>
      <c r="G69" s="265"/>
      <c r="H69" s="266" t="n">
        <f aca="false">SUM(H62:H68)</f>
        <v>0</v>
      </c>
    </row>
  </sheetData>
  <sheetProtection sheet="true" password="c49b"/>
  <mergeCells count="8">
    <mergeCell ref="C2:F2"/>
    <mergeCell ref="A4:H4"/>
    <mergeCell ref="B7:G7"/>
    <mergeCell ref="E26:H26"/>
    <mergeCell ref="E36:H36"/>
    <mergeCell ref="E44:H44"/>
    <mergeCell ref="E54:H54"/>
    <mergeCell ref="E60:H60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H8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/>
  <cols>
    <col collapsed="false" hidden="false" max="1" min="1" style="0" width="4.18367346938776"/>
    <col collapsed="false" hidden="false" max="2" min="2" style="23" width="14.1734693877551"/>
    <col collapsed="false" hidden="false" max="3" min="3" style="23" width="62.9081632653061"/>
    <col collapsed="false" hidden="false" max="4" min="4" style="0" width="4.45408163265306"/>
    <col collapsed="false" hidden="false" max="5" min="5" style="0" width="10.3928571428571"/>
    <col collapsed="false" hidden="false" max="6" min="6" style="0" width="9.71938775510204"/>
    <col collapsed="false" hidden="false" max="7" min="7" style="0" width="12.5561224489796"/>
    <col collapsed="false" hidden="false" max="9" min="8" style="0" width="8.50510204081633"/>
    <col collapsed="false" hidden="true" max="18" min="10" style="0" width="0"/>
    <col collapsed="false" hidden="false" max="28" min="19" style="0" width="8.50510204081633"/>
    <col collapsed="false" hidden="true" max="41" min="29" style="0" width="0"/>
    <col collapsed="false" hidden="false" max="51" min="42" style="0" width="8.50510204081633"/>
    <col collapsed="false" hidden="false" max="52" min="52" style="0" width="111.367346938776"/>
    <col collapsed="false" hidden="false" max="53" min="53" style="0" width="97.734693877551"/>
    <col collapsed="false" hidden="false" max="1025" min="54" style="0" width="8.50510204081633"/>
  </cols>
  <sheetData>
    <row r="1" customFormat="false" ht="16.5" hidden="false" customHeight="false" outlineLevel="0" collapsed="false">
      <c r="A1" s="162" t="s">
        <v>224</v>
      </c>
      <c r="B1" s="162"/>
      <c r="C1" s="162"/>
      <c r="D1" s="162"/>
      <c r="E1" s="162"/>
      <c r="F1" s="162"/>
      <c r="G1" s="162"/>
      <c r="AC1" s="0" t="s">
        <v>142</v>
      </c>
    </row>
    <row r="2" customFormat="false" ht="13.5" hidden="false" customHeight="false" outlineLevel="0" collapsed="false">
      <c r="A2" s="163" t="s">
        <v>122</v>
      </c>
      <c r="B2" s="164" t="s">
        <v>15</v>
      </c>
      <c r="C2" s="165" t="s">
        <v>17</v>
      </c>
      <c r="D2" s="166"/>
      <c r="E2" s="167"/>
      <c r="F2" s="167"/>
      <c r="G2" s="168"/>
    </row>
    <row r="3" customFormat="false" ht="12.75" hidden="false" customHeight="false" outlineLevel="0" collapsed="false">
      <c r="A3" s="169" t="s">
        <v>123</v>
      </c>
      <c r="B3" s="170" t="s">
        <v>51</v>
      </c>
      <c r="C3" s="171" t="s">
        <v>52</v>
      </c>
      <c r="D3" s="172"/>
      <c r="E3" s="173"/>
      <c r="F3" s="173"/>
      <c r="G3" s="174"/>
      <c r="AC3" s="23" t="s">
        <v>216</v>
      </c>
    </row>
    <row r="4" customFormat="false" ht="13.5" hidden="false" customHeight="false" outlineLevel="0" collapsed="false">
      <c r="A4" s="175" t="s">
        <v>124</v>
      </c>
      <c r="B4" s="176" t="s">
        <v>647</v>
      </c>
      <c r="C4" s="177" t="s">
        <v>648</v>
      </c>
      <c r="D4" s="178"/>
      <c r="E4" s="179"/>
      <c r="F4" s="179"/>
      <c r="G4" s="180"/>
    </row>
    <row r="5" customFormat="false" ht="14.25" hidden="false" customHeight="false" outlineLevel="0" collapsed="false">
      <c r="C5" s="181"/>
      <c r="D5" s="182"/>
    </row>
    <row r="6" customFormat="false" ht="27" hidden="false" customHeight="false" outlineLevel="0" collapsed="false">
      <c r="A6" s="183" t="s">
        <v>125</v>
      </c>
      <c r="B6" s="184" t="s">
        <v>126</v>
      </c>
      <c r="C6" s="185" t="s">
        <v>127</v>
      </c>
      <c r="D6" s="186" t="s">
        <v>128</v>
      </c>
      <c r="E6" s="187" t="s">
        <v>129</v>
      </c>
      <c r="F6" s="188" t="s">
        <v>130</v>
      </c>
      <c r="G6" s="183" t="s">
        <v>131</v>
      </c>
      <c r="H6" s="189" t="s">
        <v>143</v>
      </c>
      <c r="I6" s="190" t="s">
        <v>144</v>
      </c>
      <c r="J6" s="108"/>
    </row>
    <row r="7" customFormat="false" ht="12.75" hidden="false" customHeight="true" outlineLevel="0" collapsed="false">
      <c r="A7" s="191"/>
      <c r="B7" s="192" t="s">
        <v>145</v>
      </c>
      <c r="C7" s="193" t="s">
        <v>146</v>
      </c>
      <c r="D7" s="193"/>
      <c r="E7" s="193"/>
      <c r="F7" s="193"/>
      <c r="G7" s="193"/>
      <c r="H7" s="194"/>
      <c r="I7" s="195"/>
    </row>
    <row r="8" customFormat="false" ht="12.75" hidden="false" customHeight="false" outlineLevel="0" collapsed="false">
      <c r="A8" s="196" t="s">
        <v>147</v>
      </c>
      <c r="B8" s="197" t="s">
        <v>75</v>
      </c>
      <c r="C8" s="198" t="s">
        <v>76</v>
      </c>
      <c r="D8" s="199"/>
      <c r="E8" s="200"/>
      <c r="F8" s="201" t="n">
        <f aca="false">SUM(G9:G44)</f>
        <v>0</v>
      </c>
      <c r="G8" s="201"/>
      <c r="H8" s="202"/>
      <c r="I8" s="203"/>
      <c r="AE8" s="0" t="s">
        <v>148</v>
      </c>
    </row>
    <row r="9" customFormat="false" ht="12.75" hidden="false" customHeight="true" outlineLevel="1" collapsed="false">
      <c r="A9" s="204"/>
      <c r="B9" s="205" t="s">
        <v>478</v>
      </c>
      <c r="C9" s="205"/>
      <c r="D9" s="205"/>
      <c r="E9" s="205"/>
      <c r="F9" s="205"/>
      <c r="G9" s="205"/>
      <c r="H9" s="206"/>
      <c r="I9" s="207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  <c r="V9" s="208"/>
      <c r="W9" s="208"/>
      <c r="X9" s="208"/>
      <c r="Y9" s="208"/>
      <c r="Z9" s="208"/>
      <c r="AA9" s="208"/>
      <c r="AB9" s="208"/>
      <c r="AC9" s="208" t="n">
        <v>0</v>
      </c>
      <c r="AD9" s="208"/>
      <c r="AE9" s="208"/>
      <c r="AF9" s="208"/>
      <c r="AG9" s="208"/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customFormat="false" ht="22.5" hidden="false" customHeight="true" outlineLevel="1" collapsed="false">
      <c r="A10" s="204"/>
      <c r="B10" s="219" t="s">
        <v>479</v>
      </c>
      <c r="C10" s="219"/>
      <c r="D10" s="219"/>
      <c r="E10" s="219"/>
      <c r="F10" s="219"/>
      <c r="G10" s="219"/>
      <c r="H10" s="206"/>
      <c r="I10" s="207"/>
      <c r="J10" s="208"/>
      <c r="K10" s="208"/>
      <c r="L10" s="208"/>
      <c r="M10" s="208"/>
      <c r="N10" s="208"/>
      <c r="O10" s="208"/>
      <c r="P10" s="208"/>
      <c r="Q10" s="208"/>
      <c r="R10" s="208"/>
      <c r="S10" s="208"/>
      <c r="T10" s="208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  <c r="AE10" s="208" t="s">
        <v>173</v>
      </c>
      <c r="AF10" s="208"/>
      <c r="AG10" s="208"/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18" t="str">
        <f aca="false">B10</f>
        <v>nebo lesní půdy, s naložením na dopravní prostředek a vodorovným přemístěním na hromady v místě upotřebení nebo na dočasné či trvalé skládky se složením,</v>
      </c>
      <c r="BA10" s="208"/>
      <c r="BB10" s="208"/>
      <c r="BC10" s="208"/>
      <c r="BD10" s="208"/>
      <c r="BE10" s="208"/>
      <c r="BF10" s="208"/>
      <c r="BG10" s="208"/>
      <c r="BH10" s="208"/>
    </row>
    <row r="11" customFormat="false" ht="12.75" hidden="false" customHeight="false" outlineLevel="1" collapsed="false">
      <c r="A11" s="209" t="n">
        <v>1</v>
      </c>
      <c r="B11" s="210" t="s">
        <v>480</v>
      </c>
      <c r="C11" s="211" t="s">
        <v>481</v>
      </c>
      <c r="D11" s="212" t="s">
        <v>247</v>
      </c>
      <c r="E11" s="213" t="n">
        <v>4.3</v>
      </c>
      <c r="F11" s="214"/>
      <c r="G11" s="215" t="n">
        <f aca="false">ROUND(E11*F11,2)</f>
        <v>0</v>
      </c>
      <c r="H11" s="206" t="s">
        <v>231</v>
      </c>
      <c r="I11" s="207" t="s">
        <v>154</v>
      </c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  <c r="AE11" s="208" t="s">
        <v>155</v>
      </c>
      <c r="AF11" s="208"/>
      <c r="AG11" s="208"/>
      <c r="AH11" s="208"/>
      <c r="AI11" s="208"/>
      <c r="AJ11" s="208"/>
      <c r="AK11" s="208"/>
      <c r="AL11" s="208"/>
      <c r="AM11" s="208" t="n">
        <v>21</v>
      </c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customFormat="false" ht="12.75" hidden="false" customHeight="false" outlineLevel="1" collapsed="false">
      <c r="A12" s="204"/>
      <c r="B12" s="216"/>
      <c r="C12" s="246" t="s">
        <v>657</v>
      </c>
      <c r="D12" s="247"/>
      <c r="E12" s="248" t="n">
        <v>4.3</v>
      </c>
      <c r="F12" s="215"/>
      <c r="G12" s="215"/>
      <c r="H12" s="206"/>
      <c r="I12" s="207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  <c r="AE12" s="208"/>
      <c r="AF12" s="208"/>
      <c r="AG12" s="208"/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customFormat="false" ht="12.75" hidden="false" customHeight="true" outlineLevel="1" collapsed="false">
      <c r="A13" s="204"/>
      <c r="B13" s="219" t="s">
        <v>510</v>
      </c>
      <c r="C13" s="219"/>
      <c r="D13" s="219"/>
      <c r="E13" s="219"/>
      <c r="F13" s="219"/>
      <c r="G13" s="219"/>
      <c r="H13" s="206"/>
      <c r="I13" s="207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  <c r="U13" s="208"/>
      <c r="V13" s="208"/>
      <c r="W13" s="208"/>
      <c r="X13" s="208"/>
      <c r="Y13" s="208"/>
      <c r="Z13" s="208"/>
      <c r="AA13" s="208"/>
      <c r="AB13" s="208"/>
      <c r="AC13" s="208" t="n">
        <v>0</v>
      </c>
      <c r="AD13" s="208"/>
      <c r="AE13" s="208"/>
      <c r="AF13" s="208"/>
      <c r="AG13" s="208"/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customFormat="false" ht="22.5" hidden="false" customHeight="true" outlineLevel="1" collapsed="false">
      <c r="A14" s="204"/>
      <c r="B14" s="219" t="s">
        <v>511</v>
      </c>
      <c r="C14" s="219"/>
      <c r="D14" s="219"/>
      <c r="E14" s="219"/>
      <c r="F14" s="219"/>
      <c r="G14" s="219"/>
      <c r="H14" s="206"/>
      <c r="I14" s="207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 t="s">
        <v>173</v>
      </c>
      <c r="AF14" s="208"/>
      <c r="AG14" s="208"/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18" t="str">
        <f aca="false">B14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A14" s="208"/>
      <c r="BB14" s="208"/>
      <c r="BC14" s="208"/>
      <c r="BD14" s="208"/>
      <c r="BE14" s="208"/>
      <c r="BF14" s="208"/>
      <c r="BG14" s="208"/>
      <c r="BH14" s="208"/>
    </row>
    <row r="15" customFormat="false" ht="12.75" hidden="false" customHeight="false" outlineLevel="1" collapsed="false">
      <c r="A15" s="209" t="n">
        <v>2</v>
      </c>
      <c r="B15" s="210" t="s">
        <v>658</v>
      </c>
      <c r="C15" s="211" t="s">
        <v>659</v>
      </c>
      <c r="D15" s="212" t="s">
        <v>247</v>
      </c>
      <c r="E15" s="213" t="n">
        <v>108.891</v>
      </c>
      <c r="F15" s="214"/>
      <c r="G15" s="215" t="n">
        <f aca="false">ROUND(E15*F15,2)</f>
        <v>0</v>
      </c>
      <c r="H15" s="206" t="s">
        <v>231</v>
      </c>
      <c r="I15" s="207" t="s">
        <v>154</v>
      </c>
      <c r="J15" s="208"/>
      <c r="K15" s="208"/>
      <c r="L15" s="208"/>
      <c r="M15" s="208"/>
      <c r="N15" s="208"/>
      <c r="O15" s="208"/>
      <c r="P15" s="208"/>
      <c r="Q15" s="208"/>
      <c r="R15" s="208"/>
      <c r="S15" s="208"/>
      <c r="T15" s="208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  <c r="AE15" s="208" t="s">
        <v>155</v>
      </c>
      <c r="AF15" s="208"/>
      <c r="AG15" s="208"/>
      <c r="AH15" s="208"/>
      <c r="AI15" s="208"/>
      <c r="AJ15" s="208"/>
      <c r="AK15" s="208"/>
      <c r="AL15" s="208"/>
      <c r="AM15" s="208" t="n">
        <v>21</v>
      </c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customFormat="false" ht="12.75" hidden="false" customHeight="false" outlineLevel="1" collapsed="false">
      <c r="A16" s="204"/>
      <c r="B16" s="216"/>
      <c r="C16" s="246" t="s">
        <v>660</v>
      </c>
      <c r="D16" s="247"/>
      <c r="E16" s="248" t="n">
        <v>108.891</v>
      </c>
      <c r="F16" s="215"/>
      <c r="G16" s="215"/>
      <c r="H16" s="206"/>
      <c r="I16" s="207"/>
      <c r="J16" s="208"/>
      <c r="K16" s="208"/>
      <c r="L16" s="208"/>
      <c r="M16" s="208"/>
      <c r="N16" s="208"/>
      <c r="O16" s="208"/>
      <c r="P16" s="208"/>
      <c r="Q16" s="208"/>
      <c r="R16" s="208"/>
      <c r="S16" s="208"/>
      <c r="T16" s="208"/>
      <c r="U16" s="208"/>
      <c r="V16" s="208"/>
      <c r="W16" s="208"/>
      <c r="X16" s="208"/>
      <c r="Y16" s="208"/>
      <c r="Z16" s="208"/>
      <c r="AA16" s="208"/>
      <c r="AB16" s="208"/>
      <c r="AC16" s="208"/>
      <c r="AD16" s="208"/>
      <c r="AE16" s="208"/>
      <c r="AF16" s="208"/>
      <c r="AG16" s="208"/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customFormat="false" ht="12.75" hidden="false" customHeight="true" outlineLevel="1" collapsed="false">
      <c r="A17" s="204"/>
      <c r="B17" s="219" t="s">
        <v>282</v>
      </c>
      <c r="C17" s="219"/>
      <c r="D17" s="219"/>
      <c r="E17" s="219"/>
      <c r="F17" s="219"/>
      <c r="G17" s="219"/>
      <c r="H17" s="206"/>
      <c r="I17" s="207"/>
      <c r="J17" s="208"/>
      <c r="K17" s="208"/>
      <c r="L17" s="208"/>
      <c r="M17" s="208"/>
      <c r="N17" s="208"/>
      <c r="O17" s="208"/>
      <c r="P17" s="208"/>
      <c r="Q17" s="208"/>
      <c r="R17" s="208"/>
      <c r="S17" s="208"/>
      <c r="T17" s="208"/>
      <c r="U17" s="208"/>
      <c r="V17" s="208"/>
      <c r="W17" s="208"/>
      <c r="X17" s="208"/>
      <c r="Y17" s="208"/>
      <c r="Z17" s="208"/>
      <c r="AA17" s="208"/>
      <c r="AB17" s="208"/>
      <c r="AC17" s="208" t="n">
        <v>0</v>
      </c>
      <c r="AD17" s="208"/>
      <c r="AE17" s="208"/>
      <c r="AF17" s="208"/>
      <c r="AG17" s="208"/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customFormat="false" ht="12.75" hidden="false" customHeight="true" outlineLevel="1" collapsed="false">
      <c r="A18" s="204"/>
      <c r="B18" s="219" t="s">
        <v>283</v>
      </c>
      <c r="C18" s="219"/>
      <c r="D18" s="219"/>
      <c r="E18" s="219"/>
      <c r="F18" s="219"/>
      <c r="G18" s="219"/>
      <c r="H18" s="206"/>
      <c r="I18" s="207"/>
      <c r="J18" s="208"/>
      <c r="K18" s="208"/>
      <c r="L18" s="208"/>
      <c r="M18" s="208"/>
      <c r="N18" s="208"/>
      <c r="O18" s="208"/>
      <c r="P18" s="208"/>
      <c r="Q18" s="208"/>
      <c r="R18" s="208"/>
      <c r="S18" s="208"/>
      <c r="T18" s="208"/>
      <c r="U18" s="208"/>
      <c r="V18" s="208"/>
      <c r="W18" s="208"/>
      <c r="X18" s="208"/>
      <c r="Y18" s="208"/>
      <c r="Z18" s="208"/>
      <c r="AA18" s="208"/>
      <c r="AB18" s="208"/>
      <c r="AC18" s="208"/>
      <c r="AD18" s="208"/>
      <c r="AE18" s="208" t="s">
        <v>173</v>
      </c>
      <c r="AF18" s="208"/>
      <c r="AG18" s="208"/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customFormat="false" ht="12.75" hidden="false" customHeight="false" outlineLevel="1" collapsed="false">
      <c r="A19" s="209" t="n">
        <v>3</v>
      </c>
      <c r="B19" s="210" t="s">
        <v>515</v>
      </c>
      <c r="C19" s="211" t="s">
        <v>516</v>
      </c>
      <c r="D19" s="212" t="s">
        <v>247</v>
      </c>
      <c r="E19" s="213" t="n">
        <v>108.891</v>
      </c>
      <c r="F19" s="214"/>
      <c r="G19" s="215" t="n">
        <f aca="false">ROUND(E19*F19,2)</f>
        <v>0</v>
      </c>
      <c r="H19" s="206" t="s">
        <v>231</v>
      </c>
      <c r="I19" s="207" t="s">
        <v>154</v>
      </c>
      <c r="J19" s="208"/>
      <c r="K19" s="208"/>
      <c r="L19" s="208"/>
      <c r="M19" s="208"/>
      <c r="N19" s="208"/>
      <c r="O19" s="208"/>
      <c r="P19" s="208"/>
      <c r="Q19" s="208"/>
      <c r="R19" s="208"/>
      <c r="S19" s="208"/>
      <c r="T19" s="208"/>
      <c r="U19" s="208"/>
      <c r="V19" s="208"/>
      <c r="W19" s="208"/>
      <c r="X19" s="208"/>
      <c r="Y19" s="208"/>
      <c r="Z19" s="208"/>
      <c r="AA19" s="208"/>
      <c r="AB19" s="208"/>
      <c r="AC19" s="208"/>
      <c r="AD19" s="208"/>
      <c r="AE19" s="208" t="s">
        <v>155</v>
      </c>
      <c r="AF19" s="208"/>
      <c r="AG19" s="208"/>
      <c r="AH19" s="208"/>
      <c r="AI19" s="208"/>
      <c r="AJ19" s="208"/>
      <c r="AK19" s="208"/>
      <c r="AL19" s="208"/>
      <c r="AM19" s="208" t="n">
        <v>21</v>
      </c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customFormat="false" ht="12.75" hidden="false" customHeight="true" outlineLevel="1" collapsed="false">
      <c r="A20" s="204"/>
      <c r="B20" s="219" t="s">
        <v>288</v>
      </c>
      <c r="C20" s="219"/>
      <c r="D20" s="219"/>
      <c r="E20" s="219"/>
      <c r="F20" s="219"/>
      <c r="G20" s="219"/>
      <c r="H20" s="206"/>
      <c r="I20" s="207"/>
      <c r="J20" s="208"/>
      <c r="K20" s="208"/>
      <c r="L20" s="208"/>
      <c r="M20" s="208"/>
      <c r="N20" s="208"/>
      <c r="O20" s="208"/>
      <c r="P20" s="208"/>
      <c r="Q20" s="208"/>
      <c r="R20" s="208"/>
      <c r="S20" s="208"/>
      <c r="T20" s="208"/>
      <c r="U20" s="208"/>
      <c r="V20" s="208"/>
      <c r="W20" s="208"/>
      <c r="X20" s="208"/>
      <c r="Y20" s="208"/>
      <c r="Z20" s="208"/>
      <c r="AA20" s="208"/>
      <c r="AB20" s="208"/>
      <c r="AC20" s="208" t="n">
        <v>0</v>
      </c>
      <c r="AD20" s="208"/>
      <c r="AE20" s="208"/>
      <c r="AF20" s="208"/>
      <c r="AG20" s="208"/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customFormat="false" ht="12.75" hidden="false" customHeight="true" outlineLevel="1" collapsed="false">
      <c r="A21" s="204"/>
      <c r="B21" s="219" t="s">
        <v>289</v>
      </c>
      <c r="C21" s="219"/>
      <c r="D21" s="219"/>
      <c r="E21" s="219"/>
      <c r="F21" s="219"/>
      <c r="G21" s="219"/>
      <c r="H21" s="206"/>
      <c r="I21" s="207"/>
      <c r="J21" s="208"/>
      <c r="K21" s="208"/>
      <c r="L21" s="208"/>
      <c r="M21" s="208"/>
      <c r="N21" s="208"/>
      <c r="O21" s="208"/>
      <c r="P21" s="208"/>
      <c r="Q21" s="208"/>
      <c r="R21" s="208"/>
      <c r="S21" s="208"/>
      <c r="T21" s="208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  <c r="AE21" s="208" t="s">
        <v>173</v>
      </c>
      <c r="AF21" s="208"/>
      <c r="AG21" s="208"/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customFormat="false" ht="12.75" hidden="false" customHeight="false" outlineLevel="1" collapsed="false">
      <c r="A22" s="209" t="n">
        <v>4</v>
      </c>
      <c r="B22" s="210" t="s">
        <v>517</v>
      </c>
      <c r="C22" s="211" t="s">
        <v>518</v>
      </c>
      <c r="D22" s="212" t="s">
        <v>247</v>
      </c>
      <c r="E22" s="213" t="n">
        <v>108.891</v>
      </c>
      <c r="F22" s="214"/>
      <c r="G22" s="215" t="n">
        <f aca="false">ROUND(E22*F22,2)</f>
        <v>0</v>
      </c>
      <c r="H22" s="206" t="s">
        <v>231</v>
      </c>
      <c r="I22" s="207" t="s">
        <v>154</v>
      </c>
      <c r="J22" s="208"/>
      <c r="K22" s="208"/>
      <c r="L22" s="208"/>
      <c r="M22" s="208"/>
      <c r="N22" s="208"/>
      <c r="O22" s="208"/>
      <c r="P22" s="208"/>
      <c r="Q22" s="208"/>
      <c r="R22" s="208"/>
      <c r="S22" s="208"/>
      <c r="T22" s="208"/>
      <c r="U22" s="208"/>
      <c r="V22" s="208"/>
      <c r="W22" s="208"/>
      <c r="X22" s="208"/>
      <c r="Y22" s="208"/>
      <c r="Z22" s="208"/>
      <c r="AA22" s="208"/>
      <c r="AB22" s="208"/>
      <c r="AC22" s="208"/>
      <c r="AD22" s="208"/>
      <c r="AE22" s="208" t="s">
        <v>155</v>
      </c>
      <c r="AF22" s="208"/>
      <c r="AG22" s="208"/>
      <c r="AH22" s="208"/>
      <c r="AI22" s="208"/>
      <c r="AJ22" s="208"/>
      <c r="AK22" s="208"/>
      <c r="AL22" s="208"/>
      <c r="AM22" s="208" t="n">
        <v>21</v>
      </c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customFormat="false" ht="12.75" hidden="false" customHeight="false" outlineLevel="1" collapsed="false">
      <c r="A23" s="209" t="n">
        <v>5</v>
      </c>
      <c r="B23" s="210" t="s">
        <v>290</v>
      </c>
      <c r="C23" s="211" t="s">
        <v>661</v>
      </c>
      <c r="D23" s="212" t="s">
        <v>247</v>
      </c>
      <c r="E23" s="213" t="n">
        <v>108.891</v>
      </c>
      <c r="F23" s="214"/>
      <c r="G23" s="215" t="n">
        <f aca="false">ROUND(E23*F23,2)</f>
        <v>0</v>
      </c>
      <c r="H23" s="206" t="s">
        <v>231</v>
      </c>
      <c r="I23" s="207" t="s">
        <v>154</v>
      </c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 t="s">
        <v>155</v>
      </c>
      <c r="AF23" s="208"/>
      <c r="AG23" s="208"/>
      <c r="AH23" s="208"/>
      <c r="AI23" s="208"/>
      <c r="AJ23" s="208"/>
      <c r="AK23" s="208"/>
      <c r="AL23" s="208"/>
      <c r="AM23" s="208" t="n">
        <v>21</v>
      </c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customFormat="false" ht="12.75" hidden="false" customHeight="true" outlineLevel="1" collapsed="false">
      <c r="A24" s="204"/>
      <c r="B24" s="219" t="s">
        <v>521</v>
      </c>
      <c r="C24" s="219"/>
      <c r="D24" s="219"/>
      <c r="E24" s="219"/>
      <c r="F24" s="219"/>
      <c r="G24" s="219"/>
      <c r="H24" s="206"/>
      <c r="I24" s="207"/>
      <c r="J24" s="208"/>
      <c r="K24" s="208"/>
      <c r="L24" s="208"/>
      <c r="M24" s="208"/>
      <c r="N24" s="208"/>
      <c r="O24" s="208"/>
      <c r="P24" s="208"/>
      <c r="Q24" s="208"/>
      <c r="R24" s="208"/>
      <c r="S24" s="208"/>
      <c r="T24" s="208"/>
      <c r="U24" s="208"/>
      <c r="V24" s="208"/>
      <c r="W24" s="208"/>
      <c r="X24" s="208"/>
      <c r="Y24" s="208"/>
      <c r="Z24" s="208"/>
      <c r="AA24" s="208"/>
      <c r="AB24" s="208"/>
      <c r="AC24" s="208" t="n">
        <v>0</v>
      </c>
      <c r="AD24" s="208"/>
      <c r="AE24" s="208"/>
      <c r="AF24" s="208"/>
      <c r="AG24" s="208"/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customFormat="false" ht="12.75" hidden="false" customHeight="true" outlineLevel="1" collapsed="false">
      <c r="A25" s="204"/>
      <c r="B25" s="219" t="s">
        <v>522</v>
      </c>
      <c r="C25" s="219"/>
      <c r="D25" s="219"/>
      <c r="E25" s="219"/>
      <c r="F25" s="219"/>
      <c r="G25" s="219"/>
      <c r="H25" s="206"/>
      <c r="I25" s="207"/>
      <c r="J25" s="208"/>
      <c r="K25" s="208"/>
      <c r="L25" s="208"/>
      <c r="M25" s="208"/>
      <c r="N25" s="208"/>
      <c r="O25" s="208"/>
      <c r="P25" s="208"/>
      <c r="Q25" s="208"/>
      <c r="R25" s="208"/>
      <c r="S25" s="208"/>
      <c r="T25" s="208"/>
      <c r="U25" s="208"/>
      <c r="V25" s="208"/>
      <c r="W25" s="208"/>
      <c r="X25" s="208"/>
      <c r="Y25" s="208"/>
      <c r="Z25" s="208"/>
      <c r="AA25" s="208"/>
      <c r="AB25" s="208"/>
      <c r="AC25" s="208"/>
      <c r="AD25" s="208"/>
      <c r="AE25" s="208" t="s">
        <v>173</v>
      </c>
      <c r="AF25" s="208"/>
      <c r="AG25" s="208"/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customFormat="false" ht="12.75" hidden="false" customHeight="false" outlineLevel="1" collapsed="false">
      <c r="A26" s="209" t="n">
        <v>6</v>
      </c>
      <c r="B26" s="210" t="s">
        <v>523</v>
      </c>
      <c r="C26" s="211" t="s">
        <v>312</v>
      </c>
      <c r="D26" s="212" t="s">
        <v>247</v>
      </c>
      <c r="E26" s="213" t="n">
        <v>23.04</v>
      </c>
      <c r="F26" s="214"/>
      <c r="G26" s="215" t="n">
        <f aca="false">ROUND(E26*F26,2)</f>
        <v>0</v>
      </c>
      <c r="H26" s="206" t="s">
        <v>524</v>
      </c>
      <c r="I26" s="207" t="s">
        <v>154</v>
      </c>
      <c r="J26" s="208"/>
      <c r="K26" s="208"/>
      <c r="L26" s="208"/>
      <c r="M26" s="208"/>
      <c r="N26" s="208"/>
      <c r="O26" s="208"/>
      <c r="P26" s="208"/>
      <c r="Q26" s="208"/>
      <c r="R26" s="208"/>
      <c r="S26" s="208"/>
      <c r="T26" s="208"/>
      <c r="U26" s="208"/>
      <c r="V26" s="208"/>
      <c r="W26" s="208"/>
      <c r="X26" s="208"/>
      <c r="Y26" s="208"/>
      <c r="Z26" s="208"/>
      <c r="AA26" s="208"/>
      <c r="AB26" s="208"/>
      <c r="AC26" s="208"/>
      <c r="AD26" s="208"/>
      <c r="AE26" s="208" t="s">
        <v>155</v>
      </c>
      <c r="AF26" s="208"/>
      <c r="AG26" s="208"/>
      <c r="AH26" s="208"/>
      <c r="AI26" s="208"/>
      <c r="AJ26" s="208"/>
      <c r="AK26" s="208"/>
      <c r="AL26" s="208"/>
      <c r="AM26" s="208" t="n">
        <v>21</v>
      </c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customFormat="false" ht="12.75" hidden="false" customHeight="true" outlineLevel="1" collapsed="false">
      <c r="A27" s="204"/>
      <c r="B27" s="219" t="s">
        <v>294</v>
      </c>
      <c r="C27" s="219"/>
      <c r="D27" s="219"/>
      <c r="E27" s="219"/>
      <c r="F27" s="219"/>
      <c r="G27" s="219"/>
      <c r="H27" s="206"/>
      <c r="I27" s="207"/>
      <c r="J27" s="208"/>
      <c r="K27" s="208"/>
      <c r="L27" s="208"/>
      <c r="M27" s="208"/>
      <c r="N27" s="208"/>
      <c r="O27" s="208"/>
      <c r="P27" s="208"/>
      <c r="Q27" s="208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 t="n">
        <v>0</v>
      </c>
      <c r="AD27" s="208"/>
      <c r="AE27" s="208"/>
      <c r="AF27" s="208"/>
      <c r="AG27" s="208"/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customFormat="false" ht="12.75" hidden="false" customHeight="true" outlineLevel="1" collapsed="false">
      <c r="A28" s="204"/>
      <c r="B28" s="219" t="s">
        <v>295</v>
      </c>
      <c r="C28" s="219"/>
      <c r="D28" s="219"/>
      <c r="E28" s="219"/>
      <c r="F28" s="219"/>
      <c r="G28" s="219"/>
      <c r="H28" s="206"/>
      <c r="I28" s="207"/>
      <c r="J28" s="208"/>
      <c r="K28" s="208"/>
      <c r="L28" s="208"/>
      <c r="M28" s="208"/>
      <c r="N28" s="208"/>
      <c r="O28" s="208"/>
      <c r="P28" s="208"/>
      <c r="Q28" s="208"/>
      <c r="R28" s="208"/>
      <c r="S28" s="208"/>
      <c r="T28" s="208"/>
      <c r="U28" s="208"/>
      <c r="V28" s="208"/>
      <c r="W28" s="208"/>
      <c r="X28" s="208"/>
      <c r="Y28" s="208"/>
      <c r="Z28" s="208"/>
      <c r="AA28" s="208"/>
      <c r="AB28" s="208"/>
      <c r="AC28" s="208" t="n">
        <v>1</v>
      </c>
      <c r="AD28" s="208"/>
      <c r="AE28" s="208"/>
      <c r="AF28" s="208"/>
      <c r="AG28" s="208"/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customFormat="false" ht="12.75" hidden="false" customHeight="false" outlineLevel="1" collapsed="false">
      <c r="A29" s="209" t="n">
        <v>7</v>
      </c>
      <c r="B29" s="210" t="s">
        <v>525</v>
      </c>
      <c r="C29" s="211" t="s">
        <v>526</v>
      </c>
      <c r="D29" s="212" t="s">
        <v>247</v>
      </c>
      <c r="E29" s="213" t="n">
        <v>85.851</v>
      </c>
      <c r="F29" s="214"/>
      <c r="G29" s="215" t="n">
        <f aca="false">ROUND(E29*F29,2)</f>
        <v>0</v>
      </c>
      <c r="H29" s="206" t="s">
        <v>231</v>
      </c>
      <c r="I29" s="207" t="s">
        <v>154</v>
      </c>
      <c r="J29" s="208"/>
      <c r="K29" s="208"/>
      <c r="L29" s="208"/>
      <c r="M29" s="208"/>
      <c r="N29" s="208"/>
      <c r="O29" s="208"/>
      <c r="P29" s="208"/>
      <c r="Q29" s="208"/>
      <c r="R29" s="208"/>
      <c r="S29" s="208"/>
      <c r="T29" s="208"/>
      <c r="U29" s="208"/>
      <c r="V29" s="208"/>
      <c r="W29" s="208"/>
      <c r="X29" s="208"/>
      <c r="Y29" s="208"/>
      <c r="Z29" s="208"/>
      <c r="AA29" s="208"/>
      <c r="AB29" s="208"/>
      <c r="AC29" s="208"/>
      <c r="AD29" s="208"/>
      <c r="AE29" s="208" t="s">
        <v>155</v>
      </c>
      <c r="AF29" s="208"/>
      <c r="AG29" s="208"/>
      <c r="AH29" s="208"/>
      <c r="AI29" s="208"/>
      <c r="AJ29" s="208"/>
      <c r="AK29" s="208"/>
      <c r="AL29" s="208"/>
      <c r="AM29" s="208" t="n">
        <v>21</v>
      </c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customFormat="false" ht="12.75" hidden="false" customHeight="true" outlineLevel="1" collapsed="false">
      <c r="A30" s="204"/>
      <c r="B30" s="219" t="s">
        <v>302</v>
      </c>
      <c r="C30" s="219"/>
      <c r="D30" s="219"/>
      <c r="E30" s="219"/>
      <c r="F30" s="219"/>
      <c r="G30" s="219"/>
      <c r="H30" s="206"/>
      <c r="I30" s="207"/>
      <c r="J30" s="208"/>
      <c r="K30" s="208"/>
      <c r="L30" s="208"/>
      <c r="M30" s="208"/>
      <c r="N30" s="208"/>
      <c r="O30" s="208"/>
      <c r="P30" s="208"/>
      <c r="Q30" s="208"/>
      <c r="R30" s="208"/>
      <c r="S30" s="208"/>
      <c r="T30" s="208"/>
      <c r="U30" s="208"/>
      <c r="V30" s="208"/>
      <c r="W30" s="208"/>
      <c r="X30" s="208"/>
      <c r="Y30" s="208"/>
      <c r="Z30" s="208"/>
      <c r="AA30" s="208"/>
      <c r="AB30" s="208"/>
      <c r="AC30" s="208" t="n">
        <v>0</v>
      </c>
      <c r="AD30" s="208"/>
      <c r="AE30" s="208"/>
      <c r="AF30" s="208"/>
      <c r="AG30" s="208"/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customFormat="false" ht="12.75" hidden="false" customHeight="true" outlineLevel="1" collapsed="false">
      <c r="A31" s="204"/>
      <c r="B31" s="219" t="s">
        <v>303</v>
      </c>
      <c r="C31" s="219"/>
      <c r="D31" s="219"/>
      <c r="E31" s="219"/>
      <c r="F31" s="219"/>
      <c r="G31" s="219"/>
      <c r="H31" s="206"/>
      <c r="I31" s="207"/>
      <c r="J31" s="208"/>
      <c r="K31" s="208"/>
      <c r="L31" s="208"/>
      <c r="M31" s="208"/>
      <c r="N31" s="208"/>
      <c r="O31" s="208"/>
      <c r="P31" s="208"/>
      <c r="Q31" s="208"/>
      <c r="R31" s="208"/>
      <c r="S31" s="208"/>
      <c r="T31" s="208"/>
      <c r="U31" s="208"/>
      <c r="V31" s="208"/>
      <c r="W31" s="208"/>
      <c r="X31" s="208"/>
      <c r="Y31" s="208"/>
      <c r="Z31" s="208"/>
      <c r="AA31" s="208"/>
      <c r="AB31" s="208"/>
      <c r="AC31" s="208"/>
      <c r="AD31" s="208"/>
      <c r="AE31" s="208" t="s">
        <v>173</v>
      </c>
      <c r="AF31" s="208"/>
      <c r="AG31" s="208"/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customFormat="false" ht="22.5" hidden="false" customHeight="false" outlineLevel="1" collapsed="false">
      <c r="A32" s="209" t="n">
        <v>8</v>
      </c>
      <c r="B32" s="210" t="s">
        <v>304</v>
      </c>
      <c r="C32" s="211" t="s">
        <v>528</v>
      </c>
      <c r="D32" s="212" t="s">
        <v>247</v>
      </c>
      <c r="E32" s="213" t="n">
        <v>85.851</v>
      </c>
      <c r="F32" s="214"/>
      <c r="G32" s="215" t="n">
        <f aca="false">ROUND(E32*F32,2)</f>
        <v>0</v>
      </c>
      <c r="H32" s="206" t="s">
        <v>231</v>
      </c>
      <c r="I32" s="207" t="s">
        <v>154</v>
      </c>
      <c r="J32" s="208"/>
      <c r="K32" s="208"/>
      <c r="L32" s="208"/>
      <c r="M32" s="208"/>
      <c r="N32" s="208"/>
      <c r="O32" s="208"/>
      <c r="P32" s="208"/>
      <c r="Q32" s="208"/>
      <c r="R32" s="208"/>
      <c r="S32" s="208"/>
      <c r="T32" s="208"/>
      <c r="U32" s="208"/>
      <c r="V32" s="208"/>
      <c r="W32" s="208"/>
      <c r="X32" s="208"/>
      <c r="Y32" s="208"/>
      <c r="Z32" s="208"/>
      <c r="AA32" s="208"/>
      <c r="AB32" s="208"/>
      <c r="AC32" s="208"/>
      <c r="AD32" s="208"/>
      <c r="AE32" s="208" t="s">
        <v>155</v>
      </c>
      <c r="AF32" s="208"/>
      <c r="AG32" s="208"/>
      <c r="AH32" s="208"/>
      <c r="AI32" s="208"/>
      <c r="AJ32" s="208"/>
      <c r="AK32" s="208"/>
      <c r="AL32" s="208"/>
      <c r="AM32" s="208" t="n">
        <v>21</v>
      </c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customFormat="false" ht="12.75" hidden="false" customHeight="true" outlineLevel="1" collapsed="false">
      <c r="A33" s="204"/>
      <c r="B33" s="216"/>
      <c r="C33" s="217" t="s">
        <v>306</v>
      </c>
      <c r="D33" s="217"/>
      <c r="E33" s="217"/>
      <c r="F33" s="217"/>
      <c r="G33" s="217"/>
      <c r="H33" s="206"/>
      <c r="I33" s="207"/>
      <c r="J33" s="208"/>
      <c r="K33" s="208"/>
      <c r="L33" s="208"/>
      <c r="M33" s="208"/>
      <c r="N33" s="208"/>
      <c r="O33" s="208"/>
      <c r="P33" s="208"/>
      <c r="Q33" s="208"/>
      <c r="R33" s="208"/>
      <c r="S33" s="208"/>
      <c r="T33" s="208"/>
      <c r="U33" s="208"/>
      <c r="V33" s="208"/>
      <c r="W33" s="208"/>
      <c r="X33" s="208"/>
      <c r="Y33" s="208"/>
      <c r="Z33" s="208"/>
      <c r="AA33" s="208"/>
      <c r="AB33" s="208"/>
      <c r="AC33" s="208"/>
      <c r="AD33" s="208"/>
      <c r="AE33" s="208"/>
      <c r="AF33" s="208"/>
      <c r="AG33" s="208"/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18" t="str">
        <f aca="false">C33</f>
        <v>včetně strojního přemístění materiálu pro zásyp ze vzdálenosti do 10 m od okraje zásypu</v>
      </c>
      <c r="BB33" s="208"/>
      <c r="BC33" s="208"/>
      <c r="BD33" s="208"/>
      <c r="BE33" s="208"/>
      <c r="BF33" s="208"/>
      <c r="BG33" s="208"/>
      <c r="BH33" s="208"/>
    </row>
    <row r="34" customFormat="false" ht="12.75" hidden="false" customHeight="false" outlineLevel="1" collapsed="false">
      <c r="A34" s="204"/>
      <c r="B34" s="216"/>
      <c r="C34" s="246" t="s">
        <v>662</v>
      </c>
      <c r="D34" s="247"/>
      <c r="E34" s="248" t="n">
        <v>85.851</v>
      </c>
      <c r="F34" s="215"/>
      <c r="G34" s="215"/>
      <c r="H34" s="206"/>
      <c r="I34" s="207"/>
      <c r="J34" s="208"/>
      <c r="K34" s="208"/>
      <c r="L34" s="208"/>
      <c r="M34" s="208"/>
      <c r="N34" s="208"/>
      <c r="O34" s="208"/>
      <c r="P34" s="208"/>
      <c r="Q34" s="208"/>
      <c r="R34" s="208"/>
      <c r="S34" s="208"/>
      <c r="T34" s="208"/>
      <c r="U34" s="208"/>
      <c r="V34" s="208"/>
      <c r="W34" s="208"/>
      <c r="X34" s="208"/>
      <c r="Y34" s="208"/>
      <c r="Z34" s="208"/>
      <c r="AA34" s="208"/>
      <c r="AB34" s="208"/>
      <c r="AC34" s="208"/>
      <c r="AD34" s="208"/>
      <c r="AE34" s="208"/>
      <c r="AF34" s="208"/>
      <c r="AG34" s="208"/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customFormat="false" ht="12.75" hidden="false" customHeight="true" outlineLevel="1" collapsed="false">
      <c r="A35" s="204"/>
      <c r="B35" s="219" t="s">
        <v>663</v>
      </c>
      <c r="C35" s="219"/>
      <c r="D35" s="219"/>
      <c r="E35" s="219"/>
      <c r="F35" s="219"/>
      <c r="G35" s="219"/>
      <c r="H35" s="206"/>
      <c r="I35" s="207"/>
      <c r="J35" s="208"/>
      <c r="K35" s="208"/>
      <c r="L35" s="208"/>
      <c r="M35" s="208"/>
      <c r="N35" s="208"/>
      <c r="O35" s="208"/>
      <c r="P35" s="208"/>
      <c r="Q35" s="208"/>
      <c r="R35" s="208"/>
      <c r="S35" s="208"/>
      <c r="T35" s="208"/>
      <c r="U35" s="208"/>
      <c r="V35" s="208"/>
      <c r="W35" s="208"/>
      <c r="X35" s="208"/>
      <c r="Y35" s="208"/>
      <c r="Z35" s="208"/>
      <c r="AA35" s="208"/>
      <c r="AB35" s="208"/>
      <c r="AC35" s="208" t="n">
        <v>0</v>
      </c>
      <c r="AD35" s="208"/>
      <c r="AE35" s="208"/>
      <c r="AF35" s="208"/>
      <c r="AG35" s="208"/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customFormat="false" ht="12.75" hidden="false" customHeight="true" outlineLevel="1" collapsed="false">
      <c r="A36" s="204"/>
      <c r="B36" s="219" t="s">
        <v>664</v>
      </c>
      <c r="C36" s="219"/>
      <c r="D36" s="219"/>
      <c r="E36" s="219"/>
      <c r="F36" s="219"/>
      <c r="G36" s="219"/>
      <c r="H36" s="206"/>
      <c r="I36" s="207"/>
      <c r="J36" s="208"/>
      <c r="K36" s="208"/>
      <c r="L36" s="208"/>
      <c r="M36" s="208"/>
      <c r="N36" s="208"/>
      <c r="O36" s="208"/>
      <c r="P36" s="208"/>
      <c r="Q36" s="208"/>
      <c r="R36" s="208"/>
      <c r="S36" s="208"/>
      <c r="T36" s="208"/>
      <c r="U36" s="208"/>
      <c r="V36" s="208"/>
      <c r="W36" s="208"/>
      <c r="X36" s="208"/>
      <c r="Y36" s="208"/>
      <c r="Z36" s="208"/>
      <c r="AA36" s="208"/>
      <c r="AB36" s="208"/>
      <c r="AC36" s="208"/>
      <c r="AD36" s="208"/>
      <c r="AE36" s="208" t="s">
        <v>173</v>
      </c>
      <c r="AF36" s="208"/>
      <c r="AG36" s="208"/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customFormat="false" ht="12.75" hidden="false" customHeight="false" outlineLevel="1" collapsed="false">
      <c r="A37" s="209" t="n">
        <v>9</v>
      </c>
      <c r="B37" s="210" t="s">
        <v>665</v>
      </c>
      <c r="C37" s="211" t="s">
        <v>666</v>
      </c>
      <c r="D37" s="212" t="s">
        <v>273</v>
      </c>
      <c r="E37" s="213" t="n">
        <v>9.61</v>
      </c>
      <c r="F37" s="214"/>
      <c r="G37" s="215" t="n">
        <f aca="false">ROUND(E37*F37,2)</f>
        <v>0</v>
      </c>
      <c r="H37" s="206" t="s">
        <v>231</v>
      </c>
      <c r="I37" s="207" t="s">
        <v>486</v>
      </c>
      <c r="J37" s="208"/>
      <c r="K37" s="208"/>
      <c r="L37" s="208"/>
      <c r="M37" s="208"/>
      <c r="N37" s="208"/>
      <c r="O37" s="208"/>
      <c r="P37" s="208"/>
      <c r="Q37" s="208"/>
      <c r="R37" s="208"/>
      <c r="S37" s="208"/>
      <c r="T37" s="208"/>
      <c r="U37" s="208"/>
      <c r="V37" s="208"/>
      <c r="W37" s="208"/>
      <c r="X37" s="208"/>
      <c r="Y37" s="208"/>
      <c r="Z37" s="208"/>
      <c r="AA37" s="208"/>
      <c r="AB37" s="208"/>
      <c r="AC37" s="208"/>
      <c r="AD37" s="208"/>
      <c r="AE37" s="208" t="s">
        <v>155</v>
      </c>
      <c r="AF37" s="208"/>
      <c r="AG37" s="208"/>
      <c r="AH37" s="208"/>
      <c r="AI37" s="208"/>
      <c r="AJ37" s="208"/>
      <c r="AK37" s="208"/>
      <c r="AL37" s="208"/>
      <c r="AM37" s="208" t="n">
        <v>21</v>
      </c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customFormat="false" ht="12.75" hidden="false" customHeight="false" outlineLevel="1" collapsed="false">
      <c r="A38" s="209" t="n">
        <v>10</v>
      </c>
      <c r="B38" s="210" t="s">
        <v>595</v>
      </c>
      <c r="C38" s="211" t="s">
        <v>312</v>
      </c>
      <c r="D38" s="212" t="s">
        <v>247</v>
      </c>
      <c r="E38" s="213" t="n">
        <v>23.04</v>
      </c>
      <c r="F38" s="214"/>
      <c r="G38" s="215" t="n">
        <f aca="false">ROUND(E38*F38,2)</f>
        <v>0</v>
      </c>
      <c r="H38" s="206"/>
      <c r="I38" s="207" t="s">
        <v>313</v>
      </c>
      <c r="J38" s="208"/>
      <c r="K38" s="208"/>
      <c r="L38" s="208"/>
      <c r="M38" s="208"/>
      <c r="N38" s="208"/>
      <c r="O38" s="208"/>
      <c r="P38" s="208"/>
      <c r="Q38" s="208"/>
      <c r="R38" s="208"/>
      <c r="S38" s="208"/>
      <c r="T38" s="208"/>
      <c r="U38" s="208"/>
      <c r="V38" s="208"/>
      <c r="W38" s="208"/>
      <c r="X38" s="208"/>
      <c r="Y38" s="208"/>
      <c r="Z38" s="208"/>
      <c r="AA38" s="208"/>
      <c r="AB38" s="208"/>
      <c r="AC38" s="208"/>
      <c r="AD38" s="208"/>
      <c r="AE38" s="208" t="s">
        <v>314</v>
      </c>
      <c r="AF38" s="208" t="n">
        <v>1</v>
      </c>
      <c r="AG38" s="208"/>
      <c r="AH38" s="208"/>
      <c r="AI38" s="208"/>
      <c r="AJ38" s="208"/>
      <c r="AK38" s="208"/>
      <c r="AL38" s="208"/>
      <c r="AM38" s="208" t="n">
        <v>21</v>
      </c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customFormat="false" ht="12.75" hidden="false" customHeight="false" outlineLevel="1" collapsed="false">
      <c r="A39" s="209" t="n">
        <v>11</v>
      </c>
      <c r="B39" s="210" t="s">
        <v>667</v>
      </c>
      <c r="C39" s="211" t="s">
        <v>316</v>
      </c>
      <c r="D39" s="212" t="s">
        <v>247</v>
      </c>
      <c r="E39" s="213" t="n">
        <v>23.04</v>
      </c>
      <c r="F39" s="214"/>
      <c r="G39" s="215" t="n">
        <f aca="false">ROUND(E39*F39,2)</f>
        <v>0</v>
      </c>
      <c r="H39" s="206"/>
      <c r="I39" s="207" t="s">
        <v>313</v>
      </c>
      <c r="J39" s="208"/>
      <c r="K39" s="208"/>
      <c r="L39" s="208"/>
      <c r="M39" s="208"/>
      <c r="N39" s="208"/>
      <c r="O39" s="208"/>
      <c r="P39" s="208"/>
      <c r="Q39" s="208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  <c r="AE39" s="208" t="s">
        <v>314</v>
      </c>
      <c r="AF39" s="208" t="n">
        <v>1</v>
      </c>
      <c r="AG39" s="208"/>
      <c r="AH39" s="208"/>
      <c r="AI39" s="208"/>
      <c r="AJ39" s="208"/>
      <c r="AK39" s="208"/>
      <c r="AL39" s="208"/>
      <c r="AM39" s="208" t="n">
        <v>21</v>
      </c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customFormat="false" ht="12.75" hidden="false" customHeight="true" outlineLevel="1" collapsed="false">
      <c r="A40" s="204"/>
      <c r="B40" s="219" t="s">
        <v>530</v>
      </c>
      <c r="C40" s="219"/>
      <c r="D40" s="219"/>
      <c r="E40" s="219"/>
      <c r="F40" s="219"/>
      <c r="G40" s="219"/>
      <c r="H40" s="206"/>
      <c r="I40" s="207"/>
      <c r="J40" s="208"/>
      <c r="K40" s="208"/>
      <c r="L40" s="208"/>
      <c r="M40" s="208"/>
      <c r="N40" s="208"/>
      <c r="O40" s="208"/>
      <c r="P40" s="208"/>
      <c r="Q40" s="208"/>
      <c r="R40" s="208"/>
      <c r="S40" s="208"/>
      <c r="T40" s="208"/>
      <c r="U40" s="208"/>
      <c r="V40" s="208"/>
      <c r="W40" s="208"/>
      <c r="X40" s="208"/>
      <c r="Y40" s="208"/>
      <c r="Z40" s="208"/>
      <c r="AA40" s="208"/>
      <c r="AB40" s="208"/>
      <c r="AC40" s="208" t="n">
        <v>0</v>
      </c>
      <c r="AD40" s="208"/>
      <c r="AE40" s="208"/>
      <c r="AF40" s="208"/>
      <c r="AG40" s="208"/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customFormat="false" ht="12.75" hidden="false" customHeight="true" outlineLevel="1" collapsed="false">
      <c r="A41" s="204"/>
      <c r="B41" s="219" t="s">
        <v>531</v>
      </c>
      <c r="C41" s="219"/>
      <c r="D41" s="219"/>
      <c r="E41" s="219"/>
      <c r="F41" s="219"/>
      <c r="G41" s="219"/>
      <c r="H41" s="206"/>
      <c r="I41" s="207"/>
      <c r="J41" s="208"/>
      <c r="K41" s="208"/>
      <c r="L41" s="208"/>
      <c r="M41" s="208"/>
      <c r="N41" s="208"/>
      <c r="O41" s="208"/>
      <c r="P41" s="208"/>
      <c r="Q41" s="208"/>
      <c r="R41" s="208"/>
      <c r="S41" s="208"/>
      <c r="T41" s="208"/>
      <c r="U41" s="208"/>
      <c r="V41" s="208"/>
      <c r="W41" s="208"/>
      <c r="X41" s="208"/>
      <c r="Y41" s="208"/>
      <c r="Z41" s="208"/>
      <c r="AA41" s="208"/>
      <c r="AB41" s="208"/>
      <c r="AC41" s="208"/>
      <c r="AD41" s="208"/>
      <c r="AE41" s="208" t="s">
        <v>173</v>
      </c>
      <c r="AF41" s="208"/>
      <c r="AG41" s="208"/>
      <c r="AH41" s="208"/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18" t="str">
        <f aca="false">B41</f>
        <v>vč. urovnání ornice, naložení na skládce, vodorovným přemístěním ornice na místo rozprostření, založení trávníku osetím a dodávky travního semene.</v>
      </c>
      <c r="BA41" s="208"/>
      <c r="BB41" s="208"/>
      <c r="BC41" s="208"/>
      <c r="BD41" s="208"/>
      <c r="BE41" s="208"/>
      <c r="BF41" s="208"/>
      <c r="BG41" s="208"/>
      <c r="BH41" s="208"/>
    </row>
    <row r="42" customFormat="false" ht="12.75" hidden="false" customHeight="false" outlineLevel="1" collapsed="false">
      <c r="A42" s="209" t="n">
        <v>12</v>
      </c>
      <c r="B42" s="210" t="s">
        <v>532</v>
      </c>
      <c r="C42" s="211" t="s">
        <v>620</v>
      </c>
      <c r="D42" s="212" t="s">
        <v>273</v>
      </c>
      <c r="E42" s="213" t="n">
        <v>43</v>
      </c>
      <c r="F42" s="214"/>
      <c r="G42" s="215" t="n">
        <f aca="false">ROUND(E42*F42,2)</f>
        <v>0</v>
      </c>
      <c r="H42" s="206" t="s">
        <v>534</v>
      </c>
      <c r="I42" s="207" t="s">
        <v>154</v>
      </c>
      <c r="J42" s="208"/>
      <c r="K42" s="208"/>
      <c r="L42" s="208"/>
      <c r="M42" s="208"/>
      <c r="N42" s="208"/>
      <c r="O42" s="208"/>
      <c r="P42" s="208"/>
      <c r="Q42" s="208"/>
      <c r="R42" s="208"/>
      <c r="S42" s="208"/>
      <c r="T42" s="208"/>
      <c r="U42" s="208"/>
      <c r="V42" s="208"/>
      <c r="W42" s="208"/>
      <c r="X42" s="208"/>
      <c r="Y42" s="208"/>
      <c r="Z42" s="208"/>
      <c r="AA42" s="208"/>
      <c r="AB42" s="208"/>
      <c r="AC42" s="208"/>
      <c r="AD42" s="208"/>
      <c r="AE42" s="208" t="s">
        <v>155</v>
      </c>
      <c r="AF42" s="208"/>
      <c r="AG42" s="208"/>
      <c r="AH42" s="208"/>
      <c r="AI42" s="208"/>
      <c r="AJ42" s="208"/>
      <c r="AK42" s="208"/>
      <c r="AL42" s="208"/>
      <c r="AM42" s="208" t="n">
        <v>21</v>
      </c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customFormat="false" ht="12.75" hidden="false" customHeight="false" outlineLevel="1" collapsed="false">
      <c r="A43" s="209" t="n">
        <v>13</v>
      </c>
      <c r="B43" s="210" t="s">
        <v>535</v>
      </c>
      <c r="C43" s="211" t="s">
        <v>668</v>
      </c>
      <c r="D43" s="212" t="s">
        <v>330</v>
      </c>
      <c r="E43" s="213" t="n">
        <v>3.765</v>
      </c>
      <c r="F43" s="214"/>
      <c r="G43" s="215" t="n">
        <f aca="false">ROUND(E43*F43,2)</f>
        <v>0</v>
      </c>
      <c r="H43" s="206" t="s">
        <v>331</v>
      </c>
      <c r="I43" s="207" t="s">
        <v>486</v>
      </c>
      <c r="J43" s="208"/>
      <c r="K43" s="208"/>
      <c r="L43" s="208"/>
      <c r="M43" s="208"/>
      <c r="N43" s="208"/>
      <c r="O43" s="208"/>
      <c r="P43" s="208"/>
      <c r="Q43" s="208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  <c r="AE43" s="208" t="s">
        <v>155</v>
      </c>
      <c r="AF43" s="208"/>
      <c r="AG43" s="208"/>
      <c r="AH43" s="208"/>
      <c r="AI43" s="208"/>
      <c r="AJ43" s="208"/>
      <c r="AK43" s="208"/>
      <c r="AL43" s="208"/>
      <c r="AM43" s="208" t="n">
        <v>21</v>
      </c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customFormat="false" ht="12.75" hidden="false" customHeight="false" outlineLevel="1" collapsed="false">
      <c r="A44" s="204"/>
      <c r="B44" s="216"/>
      <c r="C44" s="246" t="s">
        <v>669</v>
      </c>
      <c r="D44" s="247"/>
      <c r="E44" s="248" t="n">
        <v>3.765</v>
      </c>
      <c r="F44" s="215"/>
      <c r="G44" s="215"/>
      <c r="H44" s="206"/>
      <c r="I44" s="207"/>
      <c r="J44" s="208"/>
      <c r="K44" s="208"/>
      <c r="L44" s="208"/>
      <c r="M44" s="208"/>
      <c r="N44" s="208"/>
      <c r="O44" s="208"/>
      <c r="P44" s="208"/>
      <c r="Q44" s="208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  <c r="AE44" s="208"/>
      <c r="AF44" s="208"/>
      <c r="AG44" s="208"/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customFormat="false" ht="12.75" hidden="false" customHeight="false" outlineLevel="0" collapsed="false">
      <c r="A45" s="196" t="s">
        <v>147</v>
      </c>
      <c r="B45" s="197" t="s">
        <v>77</v>
      </c>
      <c r="C45" s="198" t="s">
        <v>78</v>
      </c>
      <c r="D45" s="199"/>
      <c r="E45" s="200"/>
      <c r="F45" s="220" t="n">
        <f aca="false">SUM(G46:G63)</f>
        <v>0</v>
      </c>
      <c r="G45" s="220"/>
      <c r="H45" s="202"/>
      <c r="I45" s="203"/>
      <c r="AE45" s="0" t="s">
        <v>148</v>
      </c>
    </row>
    <row r="46" customFormat="false" ht="12.75" hidden="false" customHeight="true" outlineLevel="1" collapsed="false">
      <c r="A46" s="204"/>
      <c r="B46" s="205" t="s">
        <v>538</v>
      </c>
      <c r="C46" s="205"/>
      <c r="D46" s="205"/>
      <c r="E46" s="205"/>
      <c r="F46" s="205"/>
      <c r="G46" s="205"/>
      <c r="H46" s="206"/>
      <c r="I46" s="207"/>
      <c r="J46" s="208"/>
      <c r="K46" s="208"/>
      <c r="L46" s="208"/>
      <c r="M46" s="208"/>
      <c r="N46" s="208"/>
      <c r="O46" s="208"/>
      <c r="P46" s="208"/>
      <c r="Q46" s="208"/>
      <c r="R46" s="208"/>
      <c r="S46" s="208"/>
      <c r="T46" s="208"/>
      <c r="U46" s="208"/>
      <c r="V46" s="208"/>
      <c r="W46" s="208"/>
      <c r="X46" s="208"/>
      <c r="Y46" s="208"/>
      <c r="Z46" s="208"/>
      <c r="AA46" s="208"/>
      <c r="AB46" s="208"/>
      <c r="AC46" s="208" t="n">
        <v>0</v>
      </c>
      <c r="AD46" s="208"/>
      <c r="AE46" s="208"/>
      <c r="AF46" s="208"/>
      <c r="AG46" s="208"/>
      <c r="AH46" s="208"/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customFormat="false" ht="12.75" hidden="false" customHeight="true" outlineLevel="1" collapsed="false">
      <c r="A47" s="204"/>
      <c r="B47" s="219" t="s">
        <v>539</v>
      </c>
      <c r="C47" s="219"/>
      <c r="D47" s="219"/>
      <c r="E47" s="219"/>
      <c r="F47" s="219"/>
      <c r="G47" s="219"/>
      <c r="H47" s="206"/>
      <c r="I47" s="207"/>
      <c r="J47" s="208"/>
      <c r="K47" s="208"/>
      <c r="L47" s="208"/>
      <c r="M47" s="208"/>
      <c r="N47" s="208"/>
      <c r="O47" s="208"/>
      <c r="P47" s="208"/>
      <c r="Q47" s="208"/>
      <c r="R47" s="208"/>
      <c r="S47" s="208"/>
      <c r="T47" s="208"/>
      <c r="U47" s="208"/>
      <c r="V47" s="208"/>
      <c r="W47" s="208"/>
      <c r="X47" s="208"/>
      <c r="Y47" s="208"/>
      <c r="Z47" s="208"/>
      <c r="AA47" s="208"/>
      <c r="AB47" s="208"/>
      <c r="AC47" s="208"/>
      <c r="AD47" s="208"/>
      <c r="AE47" s="208" t="s">
        <v>173</v>
      </c>
      <c r="AF47" s="208"/>
      <c r="AG47" s="208"/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customFormat="false" ht="12.75" hidden="false" customHeight="false" outlineLevel="1" collapsed="false">
      <c r="A48" s="209" t="n">
        <v>14</v>
      </c>
      <c r="B48" s="210" t="s">
        <v>540</v>
      </c>
      <c r="C48" s="211" t="s">
        <v>541</v>
      </c>
      <c r="D48" s="212" t="s">
        <v>273</v>
      </c>
      <c r="E48" s="213" t="n">
        <v>12.57</v>
      </c>
      <c r="F48" s="214"/>
      <c r="G48" s="215" t="n">
        <f aca="false">ROUND(E48*F48,2)</f>
        <v>0</v>
      </c>
      <c r="H48" s="206" t="s">
        <v>231</v>
      </c>
      <c r="I48" s="207" t="s">
        <v>154</v>
      </c>
      <c r="J48" s="208"/>
      <c r="K48" s="208"/>
      <c r="L48" s="208"/>
      <c r="M48" s="208"/>
      <c r="N48" s="208"/>
      <c r="O48" s="208"/>
      <c r="P48" s="208"/>
      <c r="Q48" s="208"/>
      <c r="R48" s="208"/>
      <c r="S48" s="208"/>
      <c r="T48" s="208"/>
      <c r="U48" s="208"/>
      <c r="V48" s="208"/>
      <c r="W48" s="208"/>
      <c r="X48" s="208"/>
      <c r="Y48" s="208"/>
      <c r="Z48" s="208"/>
      <c r="AA48" s="208"/>
      <c r="AB48" s="208"/>
      <c r="AC48" s="208"/>
      <c r="AD48" s="208"/>
      <c r="AE48" s="208" t="s">
        <v>155</v>
      </c>
      <c r="AF48" s="208"/>
      <c r="AG48" s="208"/>
      <c r="AH48" s="208"/>
      <c r="AI48" s="208"/>
      <c r="AJ48" s="208"/>
      <c r="AK48" s="208"/>
      <c r="AL48" s="208"/>
      <c r="AM48" s="208" t="n">
        <v>21</v>
      </c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customFormat="false" ht="12.75" hidden="false" customHeight="true" outlineLevel="1" collapsed="false">
      <c r="A49" s="204"/>
      <c r="B49" s="219" t="s">
        <v>542</v>
      </c>
      <c r="C49" s="219"/>
      <c r="D49" s="219"/>
      <c r="E49" s="219"/>
      <c r="F49" s="219"/>
      <c r="G49" s="219"/>
      <c r="H49" s="206"/>
      <c r="I49" s="207"/>
      <c r="J49" s="208"/>
      <c r="K49" s="208"/>
      <c r="L49" s="208"/>
      <c r="M49" s="208"/>
      <c r="N49" s="208"/>
      <c r="O49" s="208"/>
      <c r="P49" s="208"/>
      <c r="Q49" s="208"/>
      <c r="R49" s="208"/>
      <c r="S49" s="208"/>
      <c r="T49" s="208"/>
      <c r="U49" s="208"/>
      <c r="V49" s="208"/>
      <c r="W49" s="208"/>
      <c r="X49" s="208"/>
      <c r="Y49" s="208"/>
      <c r="Z49" s="208"/>
      <c r="AA49" s="208"/>
      <c r="AB49" s="208"/>
      <c r="AC49" s="208" t="n">
        <v>0</v>
      </c>
      <c r="AD49" s="208"/>
      <c r="AE49" s="208"/>
      <c r="AF49" s="208"/>
      <c r="AG49" s="208"/>
      <c r="AH49" s="208"/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customFormat="false" ht="12.75" hidden="false" customHeight="false" outlineLevel="1" collapsed="false">
      <c r="A50" s="209" t="n">
        <v>15</v>
      </c>
      <c r="B50" s="210" t="s">
        <v>543</v>
      </c>
      <c r="C50" s="211" t="s">
        <v>544</v>
      </c>
      <c r="D50" s="212" t="s">
        <v>247</v>
      </c>
      <c r="E50" s="213" t="n">
        <v>2.51</v>
      </c>
      <c r="F50" s="214"/>
      <c r="G50" s="215" t="n">
        <f aca="false">ROUND(E50*F50,2)</f>
        <v>0</v>
      </c>
      <c r="H50" s="206" t="s">
        <v>545</v>
      </c>
      <c r="I50" s="207" t="s">
        <v>154</v>
      </c>
      <c r="J50" s="208"/>
      <c r="K50" s="208"/>
      <c r="L50" s="208"/>
      <c r="M50" s="208"/>
      <c r="N50" s="208"/>
      <c r="O50" s="208"/>
      <c r="P50" s="208"/>
      <c r="Q50" s="208"/>
      <c r="R50" s="208"/>
      <c r="S50" s="208"/>
      <c r="T50" s="208"/>
      <c r="U50" s="208"/>
      <c r="V50" s="208"/>
      <c r="W50" s="208"/>
      <c r="X50" s="208"/>
      <c r="Y50" s="208"/>
      <c r="Z50" s="208"/>
      <c r="AA50" s="208"/>
      <c r="AB50" s="208"/>
      <c r="AC50" s="208"/>
      <c r="AD50" s="208"/>
      <c r="AE50" s="208" t="s">
        <v>155</v>
      </c>
      <c r="AF50" s="208"/>
      <c r="AG50" s="208"/>
      <c r="AH50" s="208"/>
      <c r="AI50" s="208"/>
      <c r="AJ50" s="208"/>
      <c r="AK50" s="208"/>
      <c r="AL50" s="208"/>
      <c r="AM50" s="208" t="n">
        <v>21</v>
      </c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customFormat="false" ht="12.75" hidden="false" customHeight="true" outlineLevel="1" collapsed="false">
      <c r="A51" s="204"/>
      <c r="B51" s="219" t="s">
        <v>670</v>
      </c>
      <c r="C51" s="219"/>
      <c r="D51" s="219"/>
      <c r="E51" s="219"/>
      <c r="F51" s="219"/>
      <c r="G51" s="219"/>
      <c r="H51" s="206"/>
      <c r="I51" s="207"/>
      <c r="J51" s="208"/>
      <c r="K51" s="208"/>
      <c r="L51" s="208"/>
      <c r="M51" s="208"/>
      <c r="N51" s="208"/>
      <c r="O51" s="208"/>
      <c r="P51" s="208"/>
      <c r="Q51" s="208"/>
      <c r="R51" s="208"/>
      <c r="S51" s="208"/>
      <c r="T51" s="208"/>
      <c r="U51" s="208"/>
      <c r="V51" s="208"/>
      <c r="W51" s="208"/>
      <c r="X51" s="208"/>
      <c r="Y51" s="208"/>
      <c r="Z51" s="208"/>
      <c r="AA51" s="208"/>
      <c r="AB51" s="208"/>
      <c r="AC51" s="208" t="n">
        <v>0</v>
      </c>
      <c r="AD51" s="208"/>
      <c r="AE51" s="208"/>
      <c r="AF51" s="208"/>
      <c r="AG51" s="208"/>
      <c r="AH51" s="208"/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customFormat="false" ht="12.75" hidden="false" customHeight="true" outlineLevel="1" collapsed="false">
      <c r="A52" s="204"/>
      <c r="B52" s="219" t="s">
        <v>671</v>
      </c>
      <c r="C52" s="219"/>
      <c r="D52" s="219"/>
      <c r="E52" s="219"/>
      <c r="F52" s="219"/>
      <c r="G52" s="219"/>
      <c r="H52" s="206"/>
      <c r="I52" s="207"/>
      <c r="J52" s="208"/>
      <c r="K52" s="208"/>
      <c r="L52" s="208"/>
      <c r="M52" s="208"/>
      <c r="N52" s="208"/>
      <c r="O52" s="208"/>
      <c r="P52" s="208"/>
      <c r="Q52" s="208"/>
      <c r="R52" s="208"/>
      <c r="S52" s="208"/>
      <c r="T52" s="208"/>
      <c r="U52" s="208"/>
      <c r="V52" s="208"/>
      <c r="W52" s="208"/>
      <c r="X52" s="208"/>
      <c r="Y52" s="208"/>
      <c r="Z52" s="208"/>
      <c r="AA52" s="208"/>
      <c r="AB52" s="208"/>
      <c r="AC52" s="208" t="n">
        <v>1</v>
      </c>
      <c r="AD52" s="208"/>
      <c r="AE52" s="208"/>
      <c r="AF52" s="208"/>
      <c r="AG52" s="208"/>
      <c r="AH52" s="208"/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customFormat="false" ht="12.75" hidden="false" customHeight="false" outlineLevel="1" collapsed="false">
      <c r="A53" s="209" t="n">
        <v>16</v>
      </c>
      <c r="B53" s="210" t="s">
        <v>672</v>
      </c>
      <c r="C53" s="211" t="s">
        <v>673</v>
      </c>
      <c r="D53" s="212" t="s">
        <v>247</v>
      </c>
      <c r="E53" s="213" t="n">
        <v>1.88</v>
      </c>
      <c r="F53" s="214"/>
      <c r="G53" s="215" t="n">
        <f aca="false">ROUND(E53*F53,2)</f>
        <v>0</v>
      </c>
      <c r="H53" s="206" t="s">
        <v>556</v>
      </c>
      <c r="I53" s="207" t="s">
        <v>486</v>
      </c>
      <c r="J53" s="208"/>
      <c r="K53" s="208"/>
      <c r="L53" s="208"/>
      <c r="M53" s="208"/>
      <c r="N53" s="208"/>
      <c r="O53" s="208"/>
      <c r="P53" s="208"/>
      <c r="Q53" s="208"/>
      <c r="R53" s="208"/>
      <c r="S53" s="208"/>
      <c r="T53" s="208"/>
      <c r="U53" s="208"/>
      <c r="V53" s="208"/>
      <c r="W53" s="208"/>
      <c r="X53" s="208"/>
      <c r="Y53" s="208"/>
      <c r="Z53" s="208"/>
      <c r="AA53" s="208"/>
      <c r="AB53" s="208"/>
      <c r="AC53" s="208"/>
      <c r="AD53" s="208"/>
      <c r="AE53" s="208" t="s">
        <v>155</v>
      </c>
      <c r="AF53" s="208"/>
      <c r="AG53" s="208"/>
      <c r="AH53" s="208"/>
      <c r="AI53" s="208"/>
      <c r="AJ53" s="208"/>
      <c r="AK53" s="208"/>
      <c r="AL53" s="208"/>
      <c r="AM53" s="208" t="n">
        <v>21</v>
      </c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customFormat="false" ht="12.75" hidden="false" customHeight="true" outlineLevel="1" collapsed="false">
      <c r="A54" s="204"/>
      <c r="B54" s="219" t="s">
        <v>552</v>
      </c>
      <c r="C54" s="219"/>
      <c r="D54" s="219"/>
      <c r="E54" s="219"/>
      <c r="F54" s="219"/>
      <c r="G54" s="219"/>
      <c r="H54" s="206"/>
      <c r="I54" s="207"/>
      <c r="J54" s="208"/>
      <c r="K54" s="208"/>
      <c r="L54" s="208"/>
      <c r="M54" s="208"/>
      <c r="N54" s="208"/>
      <c r="O54" s="208"/>
      <c r="P54" s="208"/>
      <c r="Q54" s="208"/>
      <c r="R54" s="208"/>
      <c r="S54" s="208"/>
      <c r="T54" s="208"/>
      <c r="U54" s="208"/>
      <c r="V54" s="208"/>
      <c r="W54" s="208"/>
      <c r="X54" s="208"/>
      <c r="Y54" s="208"/>
      <c r="Z54" s="208"/>
      <c r="AA54" s="208"/>
      <c r="AB54" s="208"/>
      <c r="AC54" s="208" t="n">
        <v>0</v>
      </c>
      <c r="AD54" s="208"/>
      <c r="AE54" s="208"/>
      <c r="AF54" s="208"/>
      <c r="AG54" s="208"/>
      <c r="AH54" s="208"/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customFormat="false" ht="22.5" hidden="false" customHeight="true" outlineLevel="1" collapsed="false">
      <c r="A55" s="204"/>
      <c r="B55" s="219" t="s">
        <v>553</v>
      </c>
      <c r="C55" s="219"/>
      <c r="D55" s="219"/>
      <c r="E55" s="219"/>
      <c r="F55" s="219"/>
      <c r="G55" s="219"/>
      <c r="H55" s="206"/>
      <c r="I55" s="207"/>
      <c r="J55" s="208"/>
      <c r="K55" s="208"/>
      <c r="L55" s="208"/>
      <c r="M55" s="208"/>
      <c r="N55" s="208"/>
      <c r="O55" s="208"/>
      <c r="P55" s="208"/>
      <c r="Q55" s="208"/>
      <c r="R55" s="208"/>
      <c r="S55" s="208"/>
      <c r="T55" s="208"/>
      <c r="U55" s="208"/>
      <c r="V55" s="208"/>
      <c r="W55" s="208"/>
      <c r="X55" s="208"/>
      <c r="Y55" s="208"/>
      <c r="Z55" s="208"/>
      <c r="AA55" s="208"/>
      <c r="AB55" s="208"/>
      <c r="AC55" s="208"/>
      <c r="AD55" s="208"/>
      <c r="AE55" s="208" t="s">
        <v>173</v>
      </c>
      <c r="AF55" s="208"/>
      <c r="AG55" s="208"/>
      <c r="AH55" s="208"/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18" t="str">
        <f aca="false">B55</f>
        <v>svislé nebo šikmé (odkloněné) , půdorysně přímé nebo zalomené, stěn základových desek ve volných nebo zapažených jámách, rýhách, šachtách, včetně případných vzpěr,</v>
      </c>
      <c r="BA55" s="208"/>
      <c r="BB55" s="208"/>
      <c r="BC55" s="208"/>
      <c r="BD55" s="208"/>
      <c r="BE55" s="208"/>
      <c r="BF55" s="208"/>
      <c r="BG55" s="208"/>
      <c r="BH55" s="208"/>
    </row>
    <row r="56" customFormat="false" ht="12.75" hidden="false" customHeight="false" outlineLevel="1" collapsed="false">
      <c r="A56" s="209" t="n">
        <v>17</v>
      </c>
      <c r="B56" s="210" t="s">
        <v>554</v>
      </c>
      <c r="C56" s="211" t="s">
        <v>555</v>
      </c>
      <c r="D56" s="212" t="s">
        <v>273</v>
      </c>
      <c r="E56" s="213" t="n">
        <v>1.8855</v>
      </c>
      <c r="F56" s="214"/>
      <c r="G56" s="215" t="n">
        <f aca="false">ROUND(E56*F56,2)</f>
        <v>0</v>
      </c>
      <c r="H56" s="206" t="s">
        <v>556</v>
      </c>
      <c r="I56" s="207" t="s">
        <v>486</v>
      </c>
      <c r="J56" s="208"/>
      <c r="K56" s="208"/>
      <c r="L56" s="208"/>
      <c r="M56" s="208"/>
      <c r="N56" s="208"/>
      <c r="O56" s="208"/>
      <c r="P56" s="208"/>
      <c r="Q56" s="208"/>
      <c r="R56" s="208"/>
      <c r="S56" s="208"/>
      <c r="T56" s="208"/>
      <c r="U56" s="208"/>
      <c r="V56" s="208"/>
      <c r="W56" s="208"/>
      <c r="X56" s="208"/>
      <c r="Y56" s="208"/>
      <c r="Z56" s="208"/>
      <c r="AA56" s="208"/>
      <c r="AB56" s="208"/>
      <c r="AC56" s="208"/>
      <c r="AD56" s="208"/>
      <c r="AE56" s="208" t="s">
        <v>155</v>
      </c>
      <c r="AF56" s="208"/>
      <c r="AG56" s="208"/>
      <c r="AH56" s="208"/>
      <c r="AI56" s="208"/>
      <c r="AJ56" s="208"/>
      <c r="AK56" s="208"/>
      <c r="AL56" s="208"/>
      <c r="AM56" s="208" t="n">
        <v>21</v>
      </c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customFormat="false" ht="12.75" hidden="false" customHeight="false" outlineLevel="1" collapsed="false">
      <c r="A57" s="204"/>
      <c r="B57" s="216"/>
      <c r="C57" s="246" t="s">
        <v>674</v>
      </c>
      <c r="D57" s="247"/>
      <c r="E57" s="248" t="n">
        <v>1.8855</v>
      </c>
      <c r="F57" s="215"/>
      <c r="G57" s="215"/>
      <c r="H57" s="206"/>
      <c r="I57" s="207"/>
      <c r="J57" s="208"/>
      <c r="K57" s="208"/>
      <c r="L57" s="208"/>
      <c r="M57" s="208"/>
      <c r="N57" s="208"/>
      <c r="O57" s="208"/>
      <c r="P57" s="208"/>
      <c r="Q57" s="208"/>
      <c r="R57" s="208"/>
      <c r="S57" s="208"/>
      <c r="T57" s="208"/>
      <c r="U57" s="208"/>
      <c r="V57" s="208"/>
      <c r="W57" s="208"/>
      <c r="X57" s="208"/>
      <c r="Y57" s="208"/>
      <c r="Z57" s="208"/>
      <c r="AA57" s="208"/>
      <c r="AB57" s="208"/>
      <c r="AC57" s="208"/>
      <c r="AD57" s="208"/>
      <c r="AE57" s="208"/>
      <c r="AF57" s="208"/>
      <c r="AG57" s="208"/>
      <c r="AH57" s="208"/>
      <c r="AI57" s="208"/>
      <c r="AJ57" s="208"/>
      <c r="AK57" s="208"/>
      <c r="AL57" s="208"/>
      <c r="AM57" s="208"/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customFormat="false" ht="12.75" hidden="false" customHeight="false" outlineLevel="1" collapsed="false">
      <c r="A58" s="209" t="n">
        <v>18</v>
      </c>
      <c r="B58" s="210" t="s">
        <v>557</v>
      </c>
      <c r="C58" s="211" t="s">
        <v>558</v>
      </c>
      <c r="D58" s="212" t="s">
        <v>273</v>
      </c>
      <c r="E58" s="213" t="n">
        <v>1.8855</v>
      </c>
      <c r="F58" s="214"/>
      <c r="G58" s="215" t="n">
        <f aca="false">ROUND(E58*F58,2)</f>
        <v>0</v>
      </c>
      <c r="H58" s="206" t="s">
        <v>556</v>
      </c>
      <c r="I58" s="207" t="s">
        <v>486</v>
      </c>
      <c r="J58" s="208"/>
      <c r="K58" s="208"/>
      <c r="L58" s="208"/>
      <c r="M58" s="208"/>
      <c r="N58" s="208"/>
      <c r="O58" s="208"/>
      <c r="P58" s="208"/>
      <c r="Q58" s="208"/>
      <c r="R58" s="208"/>
      <c r="S58" s="208"/>
      <c r="T58" s="208"/>
      <c r="U58" s="208"/>
      <c r="V58" s="208"/>
      <c r="W58" s="208"/>
      <c r="X58" s="208"/>
      <c r="Y58" s="208"/>
      <c r="Z58" s="208"/>
      <c r="AA58" s="208"/>
      <c r="AB58" s="208"/>
      <c r="AC58" s="208"/>
      <c r="AD58" s="208"/>
      <c r="AE58" s="208" t="s">
        <v>155</v>
      </c>
      <c r="AF58" s="208"/>
      <c r="AG58" s="208"/>
      <c r="AH58" s="208"/>
      <c r="AI58" s="208"/>
      <c r="AJ58" s="208"/>
      <c r="AK58" s="208"/>
      <c r="AL58" s="208"/>
      <c r="AM58" s="208" t="n">
        <v>21</v>
      </c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customFormat="false" ht="12.75" hidden="false" customHeight="true" outlineLevel="1" collapsed="false">
      <c r="A59" s="204"/>
      <c r="B59" s="216"/>
      <c r="C59" s="217" t="s">
        <v>559</v>
      </c>
      <c r="D59" s="217"/>
      <c r="E59" s="217"/>
      <c r="F59" s="217"/>
      <c r="G59" s="217"/>
      <c r="H59" s="206"/>
      <c r="I59" s="207"/>
      <c r="J59" s="208"/>
      <c r="K59" s="208"/>
      <c r="L59" s="208"/>
      <c r="M59" s="208"/>
      <c r="N59" s="208"/>
      <c r="O59" s="208"/>
      <c r="P59" s="208"/>
      <c r="Q59" s="208"/>
      <c r="R59" s="208"/>
      <c r="S59" s="208"/>
      <c r="T59" s="208"/>
      <c r="U59" s="208"/>
      <c r="V59" s="208"/>
      <c r="W59" s="208"/>
      <c r="X59" s="208"/>
      <c r="Y59" s="208"/>
      <c r="Z59" s="208"/>
      <c r="AA59" s="208"/>
      <c r="AB59" s="208"/>
      <c r="AC59" s="208"/>
      <c r="AD59" s="208"/>
      <c r="AE59" s="208"/>
      <c r="AF59" s="208"/>
      <c r="AG59" s="208"/>
      <c r="AH59" s="208"/>
      <c r="AI59" s="208"/>
      <c r="AJ59" s="208"/>
      <c r="AK59" s="208"/>
      <c r="AL59" s="208"/>
      <c r="AM59" s="208"/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18" t="str">
        <f aca="false">C59</f>
        <v>Včetně očištění, vytřídění a uložení bedního materiálu.</v>
      </c>
      <c r="BB59" s="208"/>
      <c r="BC59" s="208"/>
      <c r="BD59" s="208"/>
      <c r="BE59" s="208"/>
      <c r="BF59" s="208"/>
      <c r="BG59" s="208"/>
      <c r="BH59" s="208"/>
    </row>
    <row r="60" customFormat="false" ht="12.75" hidden="false" customHeight="true" outlineLevel="1" collapsed="false">
      <c r="A60" s="204"/>
      <c r="B60" s="219" t="s">
        <v>560</v>
      </c>
      <c r="C60" s="219"/>
      <c r="D60" s="219"/>
      <c r="E60" s="219"/>
      <c r="F60" s="219"/>
      <c r="G60" s="219"/>
      <c r="H60" s="206"/>
      <c r="I60" s="207"/>
      <c r="J60" s="208"/>
      <c r="K60" s="208"/>
      <c r="L60" s="208"/>
      <c r="M60" s="208"/>
      <c r="N60" s="208"/>
      <c r="O60" s="208"/>
      <c r="P60" s="208"/>
      <c r="Q60" s="208"/>
      <c r="R60" s="208"/>
      <c r="S60" s="208"/>
      <c r="T60" s="208"/>
      <c r="U60" s="208"/>
      <c r="V60" s="208"/>
      <c r="W60" s="208"/>
      <c r="X60" s="208"/>
      <c r="Y60" s="208"/>
      <c r="Z60" s="208"/>
      <c r="AA60" s="208"/>
      <c r="AB60" s="208"/>
      <c r="AC60" s="208" t="n">
        <v>0</v>
      </c>
      <c r="AD60" s="208"/>
      <c r="AE60" s="208"/>
      <c r="AF60" s="208"/>
      <c r="AG60" s="208"/>
      <c r="AH60" s="208"/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208"/>
      <c r="BC60" s="208"/>
      <c r="BD60" s="208"/>
      <c r="BE60" s="208"/>
      <c r="BF60" s="208"/>
      <c r="BG60" s="208"/>
      <c r="BH60" s="208"/>
    </row>
    <row r="61" customFormat="false" ht="12.75" hidden="false" customHeight="true" outlineLevel="1" collapsed="false">
      <c r="A61" s="204"/>
      <c r="B61" s="219" t="s">
        <v>561</v>
      </c>
      <c r="C61" s="219"/>
      <c r="D61" s="219"/>
      <c r="E61" s="219"/>
      <c r="F61" s="219"/>
      <c r="G61" s="219"/>
      <c r="H61" s="206"/>
      <c r="I61" s="207"/>
      <c r="J61" s="208"/>
      <c r="K61" s="208"/>
      <c r="L61" s="208"/>
      <c r="M61" s="208"/>
      <c r="N61" s="208"/>
      <c r="O61" s="208"/>
      <c r="P61" s="208"/>
      <c r="Q61" s="208"/>
      <c r="R61" s="208"/>
      <c r="S61" s="208"/>
      <c r="T61" s="208"/>
      <c r="U61" s="208"/>
      <c r="V61" s="208"/>
      <c r="W61" s="208"/>
      <c r="X61" s="208"/>
      <c r="Y61" s="208"/>
      <c r="Z61" s="208"/>
      <c r="AA61" s="208"/>
      <c r="AB61" s="208"/>
      <c r="AC61" s="208"/>
      <c r="AD61" s="208"/>
      <c r="AE61" s="208" t="s">
        <v>173</v>
      </c>
      <c r="AF61" s="208"/>
      <c r="AG61" s="208"/>
      <c r="AH61" s="208"/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customFormat="false" ht="12.75" hidden="false" customHeight="true" outlineLevel="1" collapsed="false">
      <c r="A62" s="204"/>
      <c r="B62" s="219" t="s">
        <v>562</v>
      </c>
      <c r="C62" s="219"/>
      <c r="D62" s="219"/>
      <c r="E62" s="219"/>
      <c r="F62" s="219"/>
      <c r="G62" s="219"/>
      <c r="H62" s="206"/>
      <c r="I62" s="207"/>
      <c r="J62" s="208"/>
      <c r="K62" s="208"/>
      <c r="L62" s="208"/>
      <c r="M62" s="208"/>
      <c r="N62" s="208"/>
      <c r="O62" s="208"/>
      <c r="P62" s="208"/>
      <c r="Q62" s="208"/>
      <c r="R62" s="208"/>
      <c r="S62" s="208"/>
      <c r="T62" s="208"/>
      <c r="U62" s="208"/>
      <c r="V62" s="208"/>
      <c r="W62" s="208"/>
      <c r="X62" s="208"/>
      <c r="Y62" s="208"/>
      <c r="Z62" s="208"/>
      <c r="AA62" s="208"/>
      <c r="AB62" s="208"/>
      <c r="AC62" s="208" t="n">
        <v>1</v>
      </c>
      <c r="AD62" s="208"/>
      <c r="AE62" s="208"/>
      <c r="AF62" s="208"/>
      <c r="AG62" s="208"/>
      <c r="AH62" s="208"/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</row>
    <row r="63" customFormat="false" ht="12.75" hidden="false" customHeight="false" outlineLevel="1" collapsed="false">
      <c r="A63" s="209" t="n">
        <v>19</v>
      </c>
      <c r="B63" s="210" t="s">
        <v>563</v>
      </c>
      <c r="C63" s="211" t="s">
        <v>564</v>
      </c>
      <c r="D63" s="212" t="s">
        <v>392</v>
      </c>
      <c r="E63" s="213" t="n">
        <v>0.288</v>
      </c>
      <c r="F63" s="214"/>
      <c r="G63" s="215" t="n">
        <f aca="false">ROUND(E63*F63,2)</f>
        <v>0</v>
      </c>
      <c r="H63" s="206" t="s">
        <v>556</v>
      </c>
      <c r="I63" s="207" t="s">
        <v>486</v>
      </c>
      <c r="J63" s="208"/>
      <c r="K63" s="208"/>
      <c r="L63" s="208"/>
      <c r="M63" s="208"/>
      <c r="N63" s="208"/>
      <c r="O63" s="208"/>
      <c r="P63" s="208"/>
      <c r="Q63" s="208"/>
      <c r="R63" s="208"/>
      <c r="S63" s="208"/>
      <c r="T63" s="208"/>
      <c r="U63" s="208"/>
      <c r="V63" s="208"/>
      <c r="W63" s="208"/>
      <c r="X63" s="208"/>
      <c r="Y63" s="208"/>
      <c r="Z63" s="208"/>
      <c r="AA63" s="208"/>
      <c r="AB63" s="208"/>
      <c r="AC63" s="208"/>
      <c r="AD63" s="208"/>
      <c r="AE63" s="208" t="s">
        <v>155</v>
      </c>
      <c r="AF63" s="208"/>
      <c r="AG63" s="208"/>
      <c r="AH63" s="208"/>
      <c r="AI63" s="208"/>
      <c r="AJ63" s="208"/>
      <c r="AK63" s="208"/>
      <c r="AL63" s="208"/>
      <c r="AM63" s="208" t="n">
        <v>21</v>
      </c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</row>
    <row r="64" customFormat="false" ht="12.75" hidden="false" customHeight="false" outlineLevel="0" collapsed="false">
      <c r="A64" s="196" t="s">
        <v>147</v>
      </c>
      <c r="B64" s="197" t="s">
        <v>79</v>
      </c>
      <c r="C64" s="198" t="s">
        <v>80</v>
      </c>
      <c r="D64" s="199"/>
      <c r="E64" s="200"/>
      <c r="F64" s="220" t="n">
        <f aca="false">SUM(G65:G73)</f>
        <v>0</v>
      </c>
      <c r="G64" s="220"/>
      <c r="H64" s="202"/>
      <c r="I64" s="203"/>
      <c r="AE64" s="0" t="s">
        <v>148</v>
      </c>
    </row>
    <row r="65" customFormat="false" ht="12.75" hidden="false" customHeight="true" outlineLevel="1" collapsed="false">
      <c r="A65" s="204"/>
      <c r="B65" s="205" t="s">
        <v>565</v>
      </c>
      <c r="C65" s="205"/>
      <c r="D65" s="205"/>
      <c r="E65" s="205"/>
      <c r="F65" s="205"/>
      <c r="G65" s="205"/>
      <c r="H65" s="206"/>
      <c r="I65" s="207"/>
      <c r="J65" s="208"/>
      <c r="K65" s="208"/>
      <c r="L65" s="208"/>
      <c r="M65" s="208"/>
      <c r="N65" s="208"/>
      <c r="O65" s="208"/>
      <c r="P65" s="208"/>
      <c r="Q65" s="208"/>
      <c r="R65" s="208"/>
      <c r="S65" s="208"/>
      <c r="T65" s="208"/>
      <c r="U65" s="208"/>
      <c r="V65" s="208"/>
      <c r="W65" s="208"/>
      <c r="X65" s="208"/>
      <c r="Y65" s="208"/>
      <c r="Z65" s="208"/>
      <c r="AA65" s="208"/>
      <c r="AB65" s="208"/>
      <c r="AC65" s="208" t="n">
        <v>0</v>
      </c>
      <c r="AD65" s="208"/>
      <c r="AE65" s="208"/>
      <c r="AF65" s="208"/>
      <c r="AG65" s="208"/>
      <c r="AH65" s="208"/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customFormat="false" ht="12.75" hidden="false" customHeight="true" outlineLevel="1" collapsed="false">
      <c r="A66" s="204"/>
      <c r="B66" s="219" t="s">
        <v>566</v>
      </c>
      <c r="C66" s="219"/>
      <c r="D66" s="219"/>
      <c r="E66" s="219"/>
      <c r="F66" s="219"/>
      <c r="G66" s="219"/>
      <c r="H66" s="206"/>
      <c r="I66" s="207"/>
      <c r="J66" s="208"/>
      <c r="K66" s="208"/>
      <c r="L66" s="208"/>
      <c r="M66" s="208"/>
      <c r="N66" s="208"/>
      <c r="O66" s="208"/>
      <c r="P66" s="208"/>
      <c r="Q66" s="208"/>
      <c r="R66" s="208"/>
      <c r="S66" s="208"/>
      <c r="T66" s="208"/>
      <c r="U66" s="208"/>
      <c r="V66" s="208"/>
      <c r="W66" s="208"/>
      <c r="X66" s="208"/>
      <c r="Y66" s="208"/>
      <c r="Z66" s="208"/>
      <c r="AA66" s="208"/>
      <c r="AB66" s="208"/>
      <c r="AC66" s="208"/>
      <c r="AD66" s="208"/>
      <c r="AE66" s="208" t="s">
        <v>173</v>
      </c>
      <c r="AF66" s="208"/>
      <c r="AG66" s="208"/>
      <c r="AH66" s="208"/>
      <c r="AI66" s="208"/>
      <c r="AJ66" s="208"/>
      <c r="AK66" s="208"/>
      <c r="AL66" s="208"/>
      <c r="AM66" s="208"/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</row>
    <row r="67" customFormat="false" ht="12.75" hidden="false" customHeight="false" outlineLevel="1" collapsed="false">
      <c r="A67" s="209" t="n">
        <v>20</v>
      </c>
      <c r="B67" s="210" t="s">
        <v>567</v>
      </c>
      <c r="C67" s="211" t="s">
        <v>568</v>
      </c>
      <c r="D67" s="212" t="s">
        <v>456</v>
      </c>
      <c r="E67" s="213" t="n">
        <v>3</v>
      </c>
      <c r="F67" s="214"/>
      <c r="G67" s="215" t="n">
        <f aca="false">ROUND(E67*F67,2)</f>
        <v>0</v>
      </c>
      <c r="H67" s="206" t="s">
        <v>323</v>
      </c>
      <c r="I67" s="207" t="s">
        <v>486</v>
      </c>
      <c r="J67" s="208"/>
      <c r="K67" s="208"/>
      <c r="L67" s="208"/>
      <c r="M67" s="208"/>
      <c r="N67" s="208"/>
      <c r="O67" s="208"/>
      <c r="P67" s="208"/>
      <c r="Q67" s="208"/>
      <c r="R67" s="208"/>
      <c r="S67" s="208"/>
      <c r="T67" s="208"/>
      <c r="U67" s="208"/>
      <c r="V67" s="208"/>
      <c r="W67" s="208"/>
      <c r="X67" s="208"/>
      <c r="Y67" s="208"/>
      <c r="Z67" s="208"/>
      <c r="AA67" s="208"/>
      <c r="AB67" s="208"/>
      <c r="AC67" s="208"/>
      <c r="AD67" s="208"/>
      <c r="AE67" s="208" t="s">
        <v>155</v>
      </c>
      <c r="AF67" s="208"/>
      <c r="AG67" s="208"/>
      <c r="AH67" s="208"/>
      <c r="AI67" s="208"/>
      <c r="AJ67" s="208"/>
      <c r="AK67" s="208"/>
      <c r="AL67" s="208"/>
      <c r="AM67" s="208" t="n">
        <v>21</v>
      </c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08"/>
      <c r="BB67" s="208"/>
      <c r="BC67" s="208"/>
      <c r="BD67" s="208"/>
      <c r="BE67" s="208"/>
      <c r="BF67" s="208"/>
      <c r="BG67" s="208"/>
      <c r="BH67" s="208"/>
    </row>
    <row r="68" customFormat="false" ht="12.75" hidden="false" customHeight="false" outlineLevel="1" collapsed="false">
      <c r="A68" s="209" t="n">
        <v>21</v>
      </c>
      <c r="B68" s="210" t="s">
        <v>569</v>
      </c>
      <c r="C68" s="211" t="s">
        <v>570</v>
      </c>
      <c r="D68" s="212" t="s">
        <v>456</v>
      </c>
      <c r="E68" s="213" t="n">
        <v>1</v>
      </c>
      <c r="F68" s="214"/>
      <c r="G68" s="215" t="n">
        <f aca="false">ROUND(E68*F68,2)</f>
        <v>0</v>
      </c>
      <c r="H68" s="206" t="s">
        <v>323</v>
      </c>
      <c r="I68" s="207" t="s">
        <v>486</v>
      </c>
      <c r="J68" s="208"/>
      <c r="K68" s="208"/>
      <c r="L68" s="208"/>
      <c r="M68" s="208"/>
      <c r="N68" s="208"/>
      <c r="O68" s="208"/>
      <c r="P68" s="208"/>
      <c r="Q68" s="208"/>
      <c r="R68" s="208"/>
      <c r="S68" s="208"/>
      <c r="T68" s="208"/>
      <c r="U68" s="208"/>
      <c r="V68" s="208"/>
      <c r="W68" s="208"/>
      <c r="X68" s="208"/>
      <c r="Y68" s="208"/>
      <c r="Z68" s="208"/>
      <c r="AA68" s="208"/>
      <c r="AB68" s="208"/>
      <c r="AC68" s="208"/>
      <c r="AD68" s="208"/>
      <c r="AE68" s="208" t="s">
        <v>155</v>
      </c>
      <c r="AF68" s="208"/>
      <c r="AG68" s="208"/>
      <c r="AH68" s="208"/>
      <c r="AI68" s="208"/>
      <c r="AJ68" s="208"/>
      <c r="AK68" s="208"/>
      <c r="AL68" s="208"/>
      <c r="AM68" s="208" t="n">
        <v>21</v>
      </c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08"/>
      <c r="BB68" s="208"/>
      <c r="BC68" s="208"/>
      <c r="BD68" s="208"/>
      <c r="BE68" s="208"/>
      <c r="BF68" s="208"/>
      <c r="BG68" s="208"/>
      <c r="BH68" s="208"/>
    </row>
    <row r="69" customFormat="false" ht="12.75" hidden="false" customHeight="false" outlineLevel="1" collapsed="false">
      <c r="A69" s="209" t="n">
        <v>22</v>
      </c>
      <c r="B69" s="210" t="s">
        <v>675</v>
      </c>
      <c r="C69" s="211" t="s">
        <v>676</v>
      </c>
      <c r="D69" s="212" t="s">
        <v>337</v>
      </c>
      <c r="E69" s="213" t="n">
        <v>3</v>
      </c>
      <c r="F69" s="214"/>
      <c r="G69" s="215" t="n">
        <f aca="false">ROUND(E69*F69,2)</f>
        <v>0</v>
      </c>
      <c r="H69" s="206" t="s">
        <v>331</v>
      </c>
      <c r="I69" s="207" t="s">
        <v>486</v>
      </c>
      <c r="J69" s="208"/>
      <c r="K69" s="208"/>
      <c r="L69" s="208"/>
      <c r="M69" s="208"/>
      <c r="N69" s="208"/>
      <c r="O69" s="208"/>
      <c r="P69" s="208"/>
      <c r="Q69" s="208"/>
      <c r="R69" s="208"/>
      <c r="S69" s="208"/>
      <c r="T69" s="208"/>
      <c r="U69" s="208"/>
      <c r="V69" s="208"/>
      <c r="W69" s="208"/>
      <c r="X69" s="208"/>
      <c r="Y69" s="208"/>
      <c r="Z69" s="208"/>
      <c r="AA69" s="208"/>
      <c r="AB69" s="208"/>
      <c r="AC69" s="208"/>
      <c r="AD69" s="208"/>
      <c r="AE69" s="208" t="s">
        <v>155</v>
      </c>
      <c r="AF69" s="208"/>
      <c r="AG69" s="208"/>
      <c r="AH69" s="208"/>
      <c r="AI69" s="208"/>
      <c r="AJ69" s="208"/>
      <c r="AK69" s="208"/>
      <c r="AL69" s="208"/>
      <c r="AM69" s="208" t="n">
        <v>21</v>
      </c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</row>
    <row r="70" customFormat="false" ht="22.5" hidden="false" customHeight="false" outlineLevel="1" collapsed="false">
      <c r="A70" s="209" t="n">
        <v>23</v>
      </c>
      <c r="B70" s="210" t="s">
        <v>677</v>
      </c>
      <c r="C70" s="211" t="s">
        <v>678</v>
      </c>
      <c r="D70" s="212" t="s">
        <v>337</v>
      </c>
      <c r="E70" s="213" t="n">
        <v>2</v>
      </c>
      <c r="F70" s="214"/>
      <c r="G70" s="215" t="n">
        <f aca="false">ROUND(E70*F70,2)</f>
        <v>0</v>
      </c>
      <c r="H70" s="206" t="s">
        <v>331</v>
      </c>
      <c r="I70" s="207" t="s">
        <v>486</v>
      </c>
      <c r="J70" s="208"/>
      <c r="K70" s="208"/>
      <c r="L70" s="208"/>
      <c r="M70" s="208"/>
      <c r="N70" s="208"/>
      <c r="O70" s="208"/>
      <c r="P70" s="208"/>
      <c r="Q70" s="208"/>
      <c r="R70" s="208"/>
      <c r="S70" s="208"/>
      <c r="T70" s="208"/>
      <c r="U70" s="208"/>
      <c r="V70" s="208"/>
      <c r="W70" s="208"/>
      <c r="X70" s="208"/>
      <c r="Y70" s="208"/>
      <c r="Z70" s="208"/>
      <c r="AA70" s="208"/>
      <c r="AB70" s="208"/>
      <c r="AC70" s="208"/>
      <c r="AD70" s="208"/>
      <c r="AE70" s="208" t="s">
        <v>155</v>
      </c>
      <c r="AF70" s="208"/>
      <c r="AG70" s="208"/>
      <c r="AH70" s="208"/>
      <c r="AI70" s="208"/>
      <c r="AJ70" s="208"/>
      <c r="AK70" s="208"/>
      <c r="AL70" s="208"/>
      <c r="AM70" s="208" t="n">
        <v>21</v>
      </c>
      <c r="AN70" s="208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8"/>
      <c r="BC70" s="208"/>
      <c r="BD70" s="208"/>
      <c r="BE70" s="208"/>
      <c r="BF70" s="208"/>
      <c r="BG70" s="208"/>
      <c r="BH70" s="208"/>
    </row>
    <row r="71" customFormat="false" ht="22.5" hidden="false" customHeight="false" outlineLevel="1" collapsed="false">
      <c r="A71" s="209" t="n">
        <v>24</v>
      </c>
      <c r="B71" s="210" t="s">
        <v>679</v>
      </c>
      <c r="C71" s="211" t="s">
        <v>680</v>
      </c>
      <c r="D71" s="212" t="s">
        <v>337</v>
      </c>
      <c r="E71" s="213" t="n">
        <v>1</v>
      </c>
      <c r="F71" s="214"/>
      <c r="G71" s="215" t="n">
        <f aca="false">ROUND(E71*F71,2)</f>
        <v>0</v>
      </c>
      <c r="H71" s="206" t="s">
        <v>331</v>
      </c>
      <c r="I71" s="207" t="s">
        <v>486</v>
      </c>
      <c r="J71" s="208"/>
      <c r="K71" s="208"/>
      <c r="L71" s="208"/>
      <c r="M71" s="208"/>
      <c r="N71" s="208"/>
      <c r="O71" s="208"/>
      <c r="P71" s="208"/>
      <c r="Q71" s="208"/>
      <c r="R71" s="208"/>
      <c r="S71" s="208"/>
      <c r="T71" s="208"/>
      <c r="U71" s="208"/>
      <c r="V71" s="208"/>
      <c r="W71" s="208"/>
      <c r="X71" s="208"/>
      <c r="Y71" s="208"/>
      <c r="Z71" s="208"/>
      <c r="AA71" s="208"/>
      <c r="AB71" s="208"/>
      <c r="AC71" s="208"/>
      <c r="AD71" s="208"/>
      <c r="AE71" s="208" t="s">
        <v>155</v>
      </c>
      <c r="AF71" s="208"/>
      <c r="AG71" s="208"/>
      <c r="AH71" s="208"/>
      <c r="AI71" s="208"/>
      <c r="AJ71" s="208"/>
      <c r="AK71" s="208"/>
      <c r="AL71" s="208"/>
      <c r="AM71" s="208" t="n">
        <v>21</v>
      </c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</row>
    <row r="72" customFormat="false" ht="22.5" hidden="false" customHeight="false" outlineLevel="1" collapsed="false">
      <c r="A72" s="209" t="n">
        <v>25</v>
      </c>
      <c r="B72" s="210" t="s">
        <v>681</v>
      </c>
      <c r="C72" s="211" t="s">
        <v>682</v>
      </c>
      <c r="D72" s="212" t="s">
        <v>337</v>
      </c>
      <c r="E72" s="213" t="n">
        <v>1</v>
      </c>
      <c r="F72" s="214"/>
      <c r="G72" s="215" t="n">
        <f aca="false">ROUND(E72*F72,2)</f>
        <v>0</v>
      </c>
      <c r="H72" s="206" t="s">
        <v>331</v>
      </c>
      <c r="I72" s="207" t="s">
        <v>486</v>
      </c>
      <c r="J72" s="208"/>
      <c r="K72" s="208"/>
      <c r="L72" s="208"/>
      <c r="M72" s="208"/>
      <c r="N72" s="208"/>
      <c r="O72" s="208"/>
      <c r="P72" s="208"/>
      <c r="Q72" s="208"/>
      <c r="R72" s="208"/>
      <c r="S72" s="208"/>
      <c r="T72" s="208"/>
      <c r="U72" s="208"/>
      <c r="V72" s="208"/>
      <c r="W72" s="208"/>
      <c r="X72" s="208"/>
      <c r="Y72" s="208"/>
      <c r="Z72" s="208"/>
      <c r="AA72" s="208"/>
      <c r="AB72" s="208"/>
      <c r="AC72" s="208"/>
      <c r="AD72" s="208"/>
      <c r="AE72" s="208" t="s">
        <v>155</v>
      </c>
      <c r="AF72" s="208"/>
      <c r="AG72" s="208"/>
      <c r="AH72" s="208"/>
      <c r="AI72" s="208"/>
      <c r="AJ72" s="208"/>
      <c r="AK72" s="208"/>
      <c r="AL72" s="208"/>
      <c r="AM72" s="208" t="n">
        <v>21</v>
      </c>
      <c r="AN72" s="208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08"/>
      <c r="BB72" s="208"/>
      <c r="BC72" s="208"/>
      <c r="BD72" s="208"/>
      <c r="BE72" s="208"/>
      <c r="BF72" s="208"/>
      <c r="BG72" s="208"/>
      <c r="BH72" s="208"/>
    </row>
    <row r="73" customFormat="false" ht="12.75" hidden="false" customHeight="true" outlineLevel="1" collapsed="false">
      <c r="A73" s="204"/>
      <c r="B73" s="216"/>
      <c r="C73" s="217" t="s">
        <v>683</v>
      </c>
      <c r="D73" s="217"/>
      <c r="E73" s="217"/>
      <c r="F73" s="217"/>
      <c r="G73" s="217"/>
      <c r="H73" s="206"/>
      <c r="I73" s="207"/>
      <c r="J73" s="208"/>
      <c r="K73" s="208"/>
      <c r="L73" s="208"/>
      <c r="M73" s="208"/>
      <c r="N73" s="208"/>
      <c r="O73" s="208"/>
      <c r="P73" s="208"/>
      <c r="Q73" s="208"/>
      <c r="R73" s="208"/>
      <c r="S73" s="208"/>
      <c r="T73" s="208"/>
      <c r="U73" s="208"/>
      <c r="V73" s="208"/>
      <c r="W73" s="208"/>
      <c r="X73" s="208"/>
      <c r="Y73" s="208"/>
      <c r="Z73" s="208"/>
      <c r="AA73" s="208"/>
      <c r="AB73" s="208"/>
      <c r="AC73" s="208"/>
      <c r="AD73" s="208"/>
      <c r="AE73" s="208"/>
      <c r="AF73" s="208"/>
      <c r="AG73" s="208"/>
      <c r="AH73" s="208"/>
      <c r="AI73" s="208"/>
      <c r="AJ73" s="208"/>
      <c r="AK73" s="208"/>
      <c r="AL73" s="208"/>
      <c r="AM73" s="208"/>
      <c r="AN73" s="208"/>
      <c r="AO73" s="208"/>
      <c r="AP73" s="208"/>
      <c r="AQ73" s="208"/>
      <c r="AR73" s="208"/>
      <c r="AS73" s="208"/>
      <c r="AT73" s="208"/>
      <c r="AU73" s="208"/>
      <c r="AV73" s="208"/>
      <c r="AW73" s="208"/>
      <c r="AX73" s="208"/>
      <c r="AY73" s="208"/>
      <c r="AZ73" s="208"/>
      <c r="BA73" s="218" t="str">
        <f aca="false">C73</f>
        <v>Atypické otvory dle výkresové dokumentace</v>
      </c>
      <c r="BB73" s="208"/>
      <c r="BC73" s="208"/>
      <c r="BD73" s="208"/>
      <c r="BE73" s="208"/>
      <c r="BF73" s="208"/>
      <c r="BG73" s="208"/>
      <c r="BH73" s="208"/>
    </row>
    <row r="74" customFormat="false" ht="12.75" hidden="false" customHeight="false" outlineLevel="0" collapsed="false">
      <c r="A74" s="196" t="s">
        <v>147</v>
      </c>
      <c r="B74" s="197" t="s">
        <v>81</v>
      </c>
      <c r="C74" s="198" t="s">
        <v>82</v>
      </c>
      <c r="D74" s="199"/>
      <c r="E74" s="200"/>
      <c r="F74" s="220" t="n">
        <f aca="false">SUM(G75:G75)</f>
        <v>0</v>
      </c>
      <c r="G74" s="220"/>
      <c r="H74" s="202"/>
      <c r="I74" s="203"/>
      <c r="AE74" s="0" t="s">
        <v>148</v>
      </c>
    </row>
    <row r="75" customFormat="false" ht="12.75" hidden="false" customHeight="false" outlineLevel="1" collapsed="false">
      <c r="A75" s="209" t="n">
        <v>26</v>
      </c>
      <c r="B75" s="210" t="s">
        <v>684</v>
      </c>
      <c r="C75" s="211" t="s">
        <v>685</v>
      </c>
      <c r="D75" s="212" t="s">
        <v>381</v>
      </c>
      <c r="E75" s="213" t="n">
        <v>1</v>
      </c>
      <c r="F75" s="214"/>
      <c r="G75" s="215" t="n">
        <f aca="false">ROUND(E75*F75,2)</f>
        <v>0</v>
      </c>
      <c r="H75" s="206"/>
      <c r="I75" s="207" t="s">
        <v>313</v>
      </c>
      <c r="J75" s="208"/>
      <c r="K75" s="208"/>
      <c r="L75" s="208"/>
      <c r="M75" s="208"/>
      <c r="N75" s="208"/>
      <c r="O75" s="208"/>
      <c r="P75" s="208"/>
      <c r="Q75" s="208"/>
      <c r="R75" s="208"/>
      <c r="S75" s="208"/>
      <c r="T75" s="208"/>
      <c r="U75" s="208"/>
      <c r="V75" s="208"/>
      <c r="W75" s="208"/>
      <c r="X75" s="208"/>
      <c r="Y75" s="208"/>
      <c r="Z75" s="208"/>
      <c r="AA75" s="208"/>
      <c r="AB75" s="208"/>
      <c r="AC75" s="208"/>
      <c r="AD75" s="208"/>
      <c r="AE75" s="208" t="s">
        <v>314</v>
      </c>
      <c r="AF75" s="208" t="n">
        <v>1</v>
      </c>
      <c r="AG75" s="208"/>
      <c r="AH75" s="208"/>
      <c r="AI75" s="208"/>
      <c r="AJ75" s="208"/>
      <c r="AK75" s="208"/>
      <c r="AL75" s="208"/>
      <c r="AM75" s="208" t="n">
        <v>21</v>
      </c>
      <c r="AN75" s="208"/>
      <c r="AO75" s="208"/>
      <c r="AP75" s="208"/>
      <c r="AQ75" s="208"/>
      <c r="AR75" s="208"/>
      <c r="AS75" s="208"/>
      <c r="AT75" s="208"/>
      <c r="AU75" s="208"/>
      <c r="AV75" s="208"/>
      <c r="AW75" s="208"/>
      <c r="AX75" s="208"/>
      <c r="AY75" s="208"/>
      <c r="AZ75" s="208"/>
      <c r="BA75" s="208"/>
      <c r="BB75" s="208"/>
      <c r="BC75" s="208"/>
      <c r="BD75" s="208"/>
      <c r="BE75" s="208"/>
      <c r="BF75" s="208"/>
      <c r="BG75" s="208"/>
      <c r="BH75" s="208"/>
    </row>
    <row r="76" customFormat="false" ht="12.75" hidden="false" customHeight="false" outlineLevel="0" collapsed="false">
      <c r="A76" s="196" t="s">
        <v>147</v>
      </c>
      <c r="B76" s="197" t="s">
        <v>85</v>
      </c>
      <c r="C76" s="198" t="s">
        <v>86</v>
      </c>
      <c r="D76" s="199"/>
      <c r="E76" s="200"/>
      <c r="F76" s="220" t="n">
        <f aca="false">SUM(G77:G83)</f>
        <v>0</v>
      </c>
      <c r="G76" s="220"/>
      <c r="H76" s="202"/>
      <c r="I76" s="203"/>
      <c r="AE76" s="0" t="s">
        <v>148</v>
      </c>
    </row>
    <row r="77" customFormat="false" ht="12.75" hidden="false" customHeight="true" outlineLevel="1" collapsed="false">
      <c r="A77" s="204"/>
      <c r="B77" s="205" t="s">
        <v>350</v>
      </c>
      <c r="C77" s="205"/>
      <c r="D77" s="205"/>
      <c r="E77" s="205"/>
      <c r="F77" s="205"/>
      <c r="G77" s="205"/>
      <c r="H77" s="206"/>
      <c r="I77" s="207"/>
      <c r="J77" s="208"/>
      <c r="K77" s="208"/>
      <c r="L77" s="208"/>
      <c r="M77" s="208"/>
      <c r="N77" s="208"/>
      <c r="O77" s="208"/>
      <c r="P77" s="208"/>
      <c r="Q77" s="208"/>
      <c r="R77" s="208"/>
      <c r="S77" s="208"/>
      <c r="T77" s="208"/>
      <c r="U77" s="208"/>
      <c r="V77" s="208"/>
      <c r="W77" s="208"/>
      <c r="X77" s="208"/>
      <c r="Y77" s="208"/>
      <c r="Z77" s="208"/>
      <c r="AA77" s="208"/>
      <c r="AB77" s="208"/>
      <c r="AC77" s="208" t="n">
        <v>0</v>
      </c>
      <c r="AD77" s="208"/>
      <c r="AE77" s="208"/>
      <c r="AF77" s="208"/>
      <c r="AG77" s="208"/>
      <c r="AH77" s="208"/>
      <c r="AI77" s="208"/>
      <c r="AJ77" s="208"/>
      <c r="AK77" s="208"/>
      <c r="AL77" s="208"/>
      <c r="AM77" s="208"/>
      <c r="AN77" s="208"/>
      <c r="AO77" s="208"/>
      <c r="AP77" s="208"/>
      <c r="AQ77" s="208"/>
      <c r="AR77" s="208"/>
      <c r="AS77" s="208"/>
      <c r="AT77" s="208"/>
      <c r="AU77" s="208"/>
      <c r="AV77" s="208"/>
      <c r="AW77" s="208"/>
      <c r="AX77" s="208"/>
      <c r="AY77" s="208"/>
      <c r="AZ77" s="208"/>
      <c r="BA77" s="208"/>
      <c r="BB77" s="208"/>
      <c r="BC77" s="208"/>
      <c r="BD77" s="208"/>
      <c r="BE77" s="208"/>
      <c r="BF77" s="208"/>
      <c r="BG77" s="208"/>
      <c r="BH77" s="208"/>
    </row>
    <row r="78" customFormat="false" ht="12.75" hidden="false" customHeight="false" outlineLevel="1" collapsed="false">
      <c r="A78" s="209" t="n">
        <v>27</v>
      </c>
      <c r="B78" s="210" t="s">
        <v>686</v>
      </c>
      <c r="C78" s="211" t="s">
        <v>687</v>
      </c>
      <c r="D78" s="212" t="s">
        <v>337</v>
      </c>
      <c r="E78" s="213" t="n">
        <v>2</v>
      </c>
      <c r="F78" s="214"/>
      <c r="G78" s="215" t="n">
        <f aca="false">ROUND(E78*F78,2)</f>
        <v>0</v>
      </c>
      <c r="H78" s="206" t="s">
        <v>323</v>
      </c>
      <c r="I78" s="207" t="s">
        <v>154</v>
      </c>
      <c r="J78" s="208"/>
      <c r="K78" s="208"/>
      <c r="L78" s="208"/>
      <c r="M78" s="208"/>
      <c r="N78" s="208"/>
      <c r="O78" s="208"/>
      <c r="P78" s="208"/>
      <c r="Q78" s="208"/>
      <c r="R78" s="208"/>
      <c r="S78" s="208"/>
      <c r="T78" s="208"/>
      <c r="U78" s="208"/>
      <c r="V78" s="208"/>
      <c r="W78" s="208"/>
      <c r="X78" s="208"/>
      <c r="Y78" s="208"/>
      <c r="Z78" s="208"/>
      <c r="AA78" s="208"/>
      <c r="AB78" s="208"/>
      <c r="AC78" s="208"/>
      <c r="AD78" s="208"/>
      <c r="AE78" s="208" t="s">
        <v>155</v>
      </c>
      <c r="AF78" s="208"/>
      <c r="AG78" s="208"/>
      <c r="AH78" s="208"/>
      <c r="AI78" s="208"/>
      <c r="AJ78" s="208"/>
      <c r="AK78" s="208"/>
      <c r="AL78" s="208"/>
      <c r="AM78" s="208" t="n">
        <v>21</v>
      </c>
      <c r="AN78" s="208"/>
      <c r="AO78" s="208"/>
      <c r="AP78" s="208"/>
      <c r="AQ78" s="208"/>
      <c r="AR78" s="208"/>
      <c r="AS78" s="208"/>
      <c r="AT78" s="208"/>
      <c r="AU78" s="208"/>
      <c r="AV78" s="208"/>
      <c r="AW78" s="208"/>
      <c r="AX78" s="208"/>
      <c r="AY78" s="208"/>
      <c r="AZ78" s="208"/>
      <c r="BA78" s="208"/>
      <c r="BB78" s="208"/>
      <c r="BC78" s="208"/>
      <c r="BD78" s="208"/>
      <c r="BE78" s="208"/>
      <c r="BF78" s="208"/>
      <c r="BG78" s="208"/>
      <c r="BH78" s="208"/>
    </row>
    <row r="79" customFormat="false" ht="12.75" hidden="false" customHeight="false" outlineLevel="1" collapsed="false">
      <c r="A79" s="209" t="n">
        <v>28</v>
      </c>
      <c r="B79" s="210" t="s">
        <v>452</v>
      </c>
      <c r="C79" s="211" t="s">
        <v>688</v>
      </c>
      <c r="D79" s="212" t="s">
        <v>381</v>
      </c>
      <c r="E79" s="213" t="n">
        <v>2</v>
      </c>
      <c r="F79" s="214"/>
      <c r="G79" s="215" t="n">
        <f aca="false">ROUND(E79*F79,2)</f>
        <v>0</v>
      </c>
      <c r="H79" s="206"/>
      <c r="I79" s="207" t="s">
        <v>313</v>
      </c>
      <c r="J79" s="208"/>
      <c r="K79" s="208"/>
      <c r="L79" s="208"/>
      <c r="M79" s="208"/>
      <c r="N79" s="208"/>
      <c r="O79" s="208"/>
      <c r="P79" s="208"/>
      <c r="Q79" s="208"/>
      <c r="R79" s="208"/>
      <c r="S79" s="208"/>
      <c r="T79" s="208"/>
      <c r="U79" s="208"/>
      <c r="V79" s="208"/>
      <c r="W79" s="208"/>
      <c r="X79" s="208"/>
      <c r="Y79" s="208"/>
      <c r="Z79" s="208"/>
      <c r="AA79" s="208"/>
      <c r="AB79" s="208"/>
      <c r="AC79" s="208"/>
      <c r="AD79" s="208"/>
      <c r="AE79" s="208" t="s">
        <v>314</v>
      </c>
      <c r="AF79" s="208" t="n">
        <v>1</v>
      </c>
      <c r="AG79" s="208"/>
      <c r="AH79" s="208"/>
      <c r="AI79" s="208"/>
      <c r="AJ79" s="208"/>
      <c r="AK79" s="208"/>
      <c r="AL79" s="208"/>
      <c r="AM79" s="208" t="n">
        <v>21</v>
      </c>
      <c r="AN79" s="208"/>
      <c r="AO79" s="208"/>
      <c r="AP79" s="208"/>
      <c r="AQ79" s="208"/>
      <c r="AR79" s="208"/>
      <c r="AS79" s="208"/>
      <c r="AT79" s="208"/>
      <c r="AU79" s="208"/>
      <c r="AV79" s="208"/>
      <c r="AW79" s="208"/>
      <c r="AX79" s="208"/>
      <c r="AY79" s="208"/>
      <c r="AZ79" s="208"/>
      <c r="BA79" s="208"/>
      <c r="BB79" s="208"/>
      <c r="BC79" s="208"/>
      <c r="BD79" s="208"/>
      <c r="BE79" s="208"/>
      <c r="BF79" s="208"/>
      <c r="BG79" s="208"/>
      <c r="BH79" s="208"/>
    </row>
    <row r="80" customFormat="false" ht="12.75" hidden="false" customHeight="false" outlineLevel="1" collapsed="false">
      <c r="A80" s="209" t="n">
        <v>29</v>
      </c>
      <c r="B80" s="210" t="s">
        <v>454</v>
      </c>
      <c r="C80" s="211" t="s">
        <v>689</v>
      </c>
      <c r="D80" s="212" t="s">
        <v>381</v>
      </c>
      <c r="E80" s="213" t="n">
        <v>1</v>
      </c>
      <c r="F80" s="214"/>
      <c r="G80" s="215" t="n">
        <f aca="false">ROUND(E80*F80,2)</f>
        <v>0</v>
      </c>
      <c r="H80" s="206"/>
      <c r="I80" s="207" t="s">
        <v>313</v>
      </c>
      <c r="J80" s="208"/>
      <c r="K80" s="208"/>
      <c r="L80" s="208"/>
      <c r="M80" s="208"/>
      <c r="N80" s="208"/>
      <c r="O80" s="208"/>
      <c r="P80" s="208"/>
      <c r="Q80" s="208"/>
      <c r="R80" s="208"/>
      <c r="S80" s="208"/>
      <c r="T80" s="208"/>
      <c r="U80" s="208"/>
      <c r="V80" s="208"/>
      <c r="W80" s="208"/>
      <c r="X80" s="208"/>
      <c r="Y80" s="208"/>
      <c r="Z80" s="208"/>
      <c r="AA80" s="208"/>
      <c r="AB80" s="208"/>
      <c r="AC80" s="208"/>
      <c r="AD80" s="208"/>
      <c r="AE80" s="208" t="s">
        <v>314</v>
      </c>
      <c r="AF80" s="208" t="n">
        <v>1</v>
      </c>
      <c r="AG80" s="208"/>
      <c r="AH80" s="208"/>
      <c r="AI80" s="208"/>
      <c r="AJ80" s="208"/>
      <c r="AK80" s="208"/>
      <c r="AL80" s="208"/>
      <c r="AM80" s="208" t="n">
        <v>21</v>
      </c>
      <c r="AN80" s="208"/>
      <c r="AO80" s="208"/>
      <c r="AP80" s="208"/>
      <c r="AQ80" s="208"/>
      <c r="AR80" s="208"/>
      <c r="AS80" s="208"/>
      <c r="AT80" s="208"/>
      <c r="AU80" s="208"/>
      <c r="AV80" s="208"/>
      <c r="AW80" s="208"/>
      <c r="AX80" s="208"/>
      <c r="AY80" s="208"/>
      <c r="AZ80" s="208"/>
      <c r="BA80" s="208"/>
      <c r="BB80" s="208"/>
      <c r="BC80" s="208"/>
      <c r="BD80" s="208"/>
      <c r="BE80" s="208"/>
      <c r="BF80" s="208"/>
      <c r="BG80" s="208"/>
      <c r="BH80" s="208"/>
    </row>
    <row r="81" customFormat="false" ht="12.75" hidden="false" customHeight="false" outlineLevel="1" collapsed="false">
      <c r="A81" s="209" t="n">
        <v>30</v>
      </c>
      <c r="B81" s="210" t="s">
        <v>690</v>
      </c>
      <c r="C81" s="211" t="s">
        <v>691</v>
      </c>
      <c r="D81" s="212" t="s">
        <v>381</v>
      </c>
      <c r="E81" s="213" t="n">
        <v>1</v>
      </c>
      <c r="F81" s="214"/>
      <c r="G81" s="215" t="n">
        <f aca="false">ROUND(E81*F81,2)</f>
        <v>0</v>
      </c>
      <c r="H81" s="206"/>
      <c r="I81" s="207" t="s">
        <v>313</v>
      </c>
      <c r="J81" s="208"/>
      <c r="K81" s="208"/>
      <c r="L81" s="208"/>
      <c r="M81" s="208"/>
      <c r="N81" s="208"/>
      <c r="O81" s="208"/>
      <c r="P81" s="208"/>
      <c r="Q81" s="208"/>
      <c r="R81" s="208"/>
      <c r="S81" s="208"/>
      <c r="T81" s="208"/>
      <c r="U81" s="208"/>
      <c r="V81" s="208"/>
      <c r="W81" s="208"/>
      <c r="X81" s="208"/>
      <c r="Y81" s="208"/>
      <c r="Z81" s="208"/>
      <c r="AA81" s="208"/>
      <c r="AB81" s="208"/>
      <c r="AC81" s="208"/>
      <c r="AD81" s="208"/>
      <c r="AE81" s="208" t="s">
        <v>314</v>
      </c>
      <c r="AF81" s="208" t="n">
        <v>1</v>
      </c>
      <c r="AG81" s="208"/>
      <c r="AH81" s="208"/>
      <c r="AI81" s="208"/>
      <c r="AJ81" s="208"/>
      <c r="AK81" s="208"/>
      <c r="AL81" s="208"/>
      <c r="AM81" s="208" t="n">
        <v>21</v>
      </c>
      <c r="AN81" s="208"/>
      <c r="AO81" s="208"/>
      <c r="AP81" s="208"/>
      <c r="AQ81" s="208"/>
      <c r="AR81" s="208"/>
      <c r="AS81" s="208"/>
      <c r="AT81" s="208"/>
      <c r="AU81" s="208"/>
      <c r="AV81" s="208"/>
      <c r="AW81" s="208"/>
      <c r="AX81" s="208"/>
      <c r="AY81" s="208"/>
      <c r="AZ81" s="208"/>
      <c r="BA81" s="208"/>
      <c r="BB81" s="208"/>
      <c r="BC81" s="208"/>
      <c r="BD81" s="208"/>
      <c r="BE81" s="208"/>
      <c r="BF81" s="208"/>
      <c r="BG81" s="208"/>
      <c r="BH81" s="208"/>
    </row>
    <row r="82" customFormat="false" ht="12.75" hidden="false" customHeight="false" outlineLevel="1" collapsed="false">
      <c r="A82" s="209" t="n">
        <v>31</v>
      </c>
      <c r="B82" s="210" t="s">
        <v>692</v>
      </c>
      <c r="C82" s="211" t="s">
        <v>693</v>
      </c>
      <c r="D82" s="212" t="s">
        <v>456</v>
      </c>
      <c r="E82" s="213" t="n">
        <v>1</v>
      </c>
      <c r="F82" s="214"/>
      <c r="G82" s="215" t="n">
        <f aca="false">ROUND(E82*F82,2)</f>
        <v>0</v>
      </c>
      <c r="H82" s="206"/>
      <c r="I82" s="207" t="s">
        <v>313</v>
      </c>
      <c r="J82" s="208"/>
      <c r="K82" s="208"/>
      <c r="L82" s="208"/>
      <c r="M82" s="208"/>
      <c r="N82" s="208"/>
      <c r="O82" s="208"/>
      <c r="P82" s="208"/>
      <c r="Q82" s="208"/>
      <c r="R82" s="208"/>
      <c r="S82" s="208"/>
      <c r="T82" s="208"/>
      <c r="U82" s="208"/>
      <c r="V82" s="208"/>
      <c r="W82" s="208"/>
      <c r="X82" s="208"/>
      <c r="Y82" s="208"/>
      <c r="Z82" s="208"/>
      <c r="AA82" s="208"/>
      <c r="AB82" s="208"/>
      <c r="AC82" s="208"/>
      <c r="AD82" s="208"/>
      <c r="AE82" s="208" t="s">
        <v>314</v>
      </c>
      <c r="AF82" s="208" t="n">
        <v>1</v>
      </c>
      <c r="AG82" s="208"/>
      <c r="AH82" s="208"/>
      <c r="AI82" s="208"/>
      <c r="AJ82" s="208"/>
      <c r="AK82" s="208"/>
      <c r="AL82" s="208"/>
      <c r="AM82" s="208" t="n">
        <v>21</v>
      </c>
      <c r="AN82" s="208"/>
      <c r="AO82" s="208"/>
      <c r="AP82" s="208"/>
      <c r="AQ82" s="208"/>
      <c r="AR82" s="208"/>
      <c r="AS82" s="208"/>
      <c r="AT82" s="208"/>
      <c r="AU82" s="208"/>
      <c r="AV82" s="208"/>
      <c r="AW82" s="208"/>
      <c r="AX82" s="208"/>
      <c r="AY82" s="208"/>
      <c r="AZ82" s="208"/>
      <c r="BA82" s="208"/>
      <c r="BB82" s="208"/>
      <c r="BC82" s="208"/>
      <c r="BD82" s="208"/>
      <c r="BE82" s="208"/>
      <c r="BF82" s="208"/>
      <c r="BG82" s="208"/>
      <c r="BH82" s="208"/>
    </row>
    <row r="83" customFormat="false" ht="12.75" hidden="false" customHeight="false" outlineLevel="1" collapsed="false">
      <c r="A83" s="209" t="n">
        <v>32</v>
      </c>
      <c r="B83" s="210" t="s">
        <v>694</v>
      </c>
      <c r="C83" s="211" t="s">
        <v>695</v>
      </c>
      <c r="D83" s="212" t="s">
        <v>456</v>
      </c>
      <c r="E83" s="213" t="n">
        <v>1</v>
      </c>
      <c r="F83" s="214"/>
      <c r="G83" s="215" t="n">
        <f aca="false">ROUND(E83*F83,2)</f>
        <v>0</v>
      </c>
      <c r="H83" s="206"/>
      <c r="I83" s="207" t="s">
        <v>313</v>
      </c>
      <c r="J83" s="208"/>
      <c r="K83" s="208"/>
      <c r="L83" s="208"/>
      <c r="M83" s="208"/>
      <c r="N83" s="208"/>
      <c r="O83" s="208"/>
      <c r="P83" s="208"/>
      <c r="Q83" s="208"/>
      <c r="R83" s="208"/>
      <c r="S83" s="208"/>
      <c r="T83" s="208"/>
      <c r="U83" s="208"/>
      <c r="V83" s="208"/>
      <c r="W83" s="208"/>
      <c r="X83" s="208"/>
      <c r="Y83" s="208"/>
      <c r="Z83" s="208"/>
      <c r="AA83" s="208"/>
      <c r="AB83" s="208"/>
      <c r="AC83" s="208"/>
      <c r="AD83" s="208"/>
      <c r="AE83" s="208" t="s">
        <v>314</v>
      </c>
      <c r="AF83" s="208" t="n">
        <v>1</v>
      </c>
      <c r="AG83" s="208"/>
      <c r="AH83" s="208"/>
      <c r="AI83" s="208"/>
      <c r="AJ83" s="208"/>
      <c r="AK83" s="208"/>
      <c r="AL83" s="208"/>
      <c r="AM83" s="208" t="n">
        <v>21</v>
      </c>
      <c r="AN83" s="208"/>
      <c r="AO83" s="208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208"/>
      <c r="BB83" s="208"/>
      <c r="BC83" s="208"/>
      <c r="BD83" s="208"/>
      <c r="BE83" s="208"/>
      <c r="BF83" s="208"/>
      <c r="BG83" s="208"/>
      <c r="BH83" s="208"/>
    </row>
    <row r="84" customFormat="false" ht="12.75" hidden="false" customHeight="false" outlineLevel="0" collapsed="false">
      <c r="A84" s="196" t="s">
        <v>147</v>
      </c>
      <c r="B84" s="197" t="s">
        <v>105</v>
      </c>
      <c r="C84" s="198" t="s">
        <v>106</v>
      </c>
      <c r="D84" s="199"/>
      <c r="E84" s="200"/>
      <c r="F84" s="220" t="n">
        <f aca="false">SUM(G85:G86)</f>
        <v>0</v>
      </c>
      <c r="G84" s="220"/>
      <c r="H84" s="202"/>
      <c r="I84" s="203"/>
      <c r="AE84" s="0" t="s">
        <v>148</v>
      </c>
    </row>
    <row r="85" customFormat="false" ht="22.5" hidden="false" customHeight="false" outlineLevel="1" collapsed="false">
      <c r="A85" s="209" t="n">
        <v>33</v>
      </c>
      <c r="B85" s="210" t="s">
        <v>696</v>
      </c>
      <c r="C85" s="211" t="s">
        <v>697</v>
      </c>
      <c r="D85" s="212" t="s">
        <v>456</v>
      </c>
      <c r="E85" s="213" t="n">
        <v>1</v>
      </c>
      <c r="F85" s="214"/>
      <c r="G85" s="215" t="n">
        <f aca="false">ROUND(E85*F85,2)</f>
        <v>0</v>
      </c>
      <c r="H85" s="206"/>
      <c r="I85" s="207" t="s">
        <v>313</v>
      </c>
      <c r="J85" s="208"/>
      <c r="K85" s="208"/>
      <c r="L85" s="208"/>
      <c r="M85" s="208"/>
      <c r="N85" s="208"/>
      <c r="O85" s="208"/>
      <c r="P85" s="208"/>
      <c r="Q85" s="208"/>
      <c r="R85" s="208"/>
      <c r="S85" s="208"/>
      <c r="T85" s="208"/>
      <c r="U85" s="208"/>
      <c r="V85" s="208"/>
      <c r="W85" s="208"/>
      <c r="X85" s="208"/>
      <c r="Y85" s="208"/>
      <c r="Z85" s="208"/>
      <c r="AA85" s="208"/>
      <c r="AB85" s="208"/>
      <c r="AC85" s="208"/>
      <c r="AD85" s="208"/>
      <c r="AE85" s="208" t="s">
        <v>314</v>
      </c>
      <c r="AF85" s="208" t="n">
        <v>1</v>
      </c>
      <c r="AG85" s="208"/>
      <c r="AH85" s="208"/>
      <c r="AI85" s="208"/>
      <c r="AJ85" s="208"/>
      <c r="AK85" s="208"/>
      <c r="AL85" s="208"/>
      <c r="AM85" s="208" t="n">
        <v>21</v>
      </c>
      <c r="AN85" s="208"/>
      <c r="AO85" s="208"/>
      <c r="AP85" s="208"/>
      <c r="AQ85" s="208"/>
      <c r="AR85" s="208"/>
      <c r="AS85" s="208"/>
      <c r="AT85" s="208"/>
      <c r="AU85" s="208"/>
      <c r="AV85" s="208"/>
      <c r="AW85" s="208"/>
      <c r="AX85" s="208"/>
      <c r="AY85" s="208"/>
      <c r="AZ85" s="208"/>
      <c r="BA85" s="208"/>
      <c r="BB85" s="208"/>
      <c r="BC85" s="208"/>
      <c r="BD85" s="208"/>
      <c r="BE85" s="208"/>
      <c r="BF85" s="208"/>
      <c r="BG85" s="208"/>
      <c r="BH85" s="208"/>
    </row>
    <row r="86" customFormat="false" ht="13.5" hidden="false" customHeight="false" outlineLevel="1" collapsed="false">
      <c r="A86" s="239" t="n">
        <v>34</v>
      </c>
      <c r="B86" s="240" t="s">
        <v>698</v>
      </c>
      <c r="C86" s="241" t="s">
        <v>699</v>
      </c>
      <c r="D86" s="242" t="s">
        <v>456</v>
      </c>
      <c r="E86" s="243" t="n">
        <v>8</v>
      </c>
      <c r="F86" s="244"/>
      <c r="G86" s="245" t="n">
        <f aca="false">ROUND(E86*F86,2)</f>
        <v>0</v>
      </c>
      <c r="H86" s="224"/>
      <c r="I86" s="225" t="s">
        <v>313</v>
      </c>
      <c r="J86" s="208"/>
      <c r="K86" s="208"/>
      <c r="L86" s="208"/>
      <c r="M86" s="208"/>
      <c r="N86" s="208"/>
      <c r="O86" s="208"/>
      <c r="P86" s="208"/>
      <c r="Q86" s="208"/>
      <c r="R86" s="208"/>
      <c r="S86" s="208"/>
      <c r="T86" s="208"/>
      <c r="U86" s="208"/>
      <c r="V86" s="208"/>
      <c r="W86" s="208"/>
      <c r="X86" s="208"/>
      <c r="Y86" s="208"/>
      <c r="Z86" s="208"/>
      <c r="AA86" s="208"/>
      <c r="AB86" s="208"/>
      <c r="AC86" s="208"/>
      <c r="AD86" s="208"/>
      <c r="AE86" s="208" t="s">
        <v>314</v>
      </c>
      <c r="AF86" s="208" t="n">
        <v>1</v>
      </c>
      <c r="AG86" s="208"/>
      <c r="AH86" s="208"/>
      <c r="AI86" s="208"/>
      <c r="AJ86" s="208"/>
      <c r="AK86" s="208"/>
      <c r="AL86" s="208"/>
      <c r="AM86" s="208" t="n">
        <v>21</v>
      </c>
      <c r="AN86" s="208"/>
      <c r="AO86" s="208"/>
      <c r="AP86" s="208"/>
      <c r="AQ86" s="208"/>
      <c r="AR86" s="208"/>
      <c r="AS86" s="208"/>
      <c r="AT86" s="208"/>
      <c r="AU86" s="208"/>
      <c r="AV86" s="208"/>
      <c r="AW86" s="208"/>
      <c r="AX86" s="208"/>
      <c r="AY86" s="208"/>
      <c r="AZ86" s="208"/>
      <c r="BA86" s="208"/>
      <c r="BB86" s="208"/>
      <c r="BC86" s="208"/>
      <c r="BD86" s="208"/>
      <c r="BE86" s="208"/>
      <c r="BF86" s="208"/>
      <c r="BG86" s="208"/>
      <c r="BH86" s="208"/>
    </row>
    <row r="87" customFormat="false" ht="12.75" hidden="true" customHeight="false" outlineLevel="0" collapsed="false">
      <c r="A87" s="108"/>
      <c r="B87" s="120"/>
      <c r="C87" s="226"/>
      <c r="D87" s="227"/>
      <c r="E87" s="228"/>
      <c r="F87" s="228"/>
      <c r="G87" s="228"/>
      <c r="H87" s="228"/>
      <c r="I87" s="229"/>
    </row>
    <row r="88" customFormat="false" ht="12.75" hidden="true" customHeight="false" outlineLevel="0" collapsed="false">
      <c r="A88" s="230"/>
      <c r="B88" s="231" t="s">
        <v>215</v>
      </c>
      <c r="C88" s="232"/>
      <c r="D88" s="233"/>
      <c r="E88" s="230"/>
      <c r="F88" s="230"/>
      <c r="G88" s="234" t="n">
        <f aca="false">F8+F45+F64+F74+F76+F84</f>
        <v>0</v>
      </c>
      <c r="H88" s="34"/>
      <c r="I88" s="34"/>
      <c r="AN88" s="0" t="n">
        <v>15</v>
      </c>
      <c r="AO88" s="0" t="n">
        <v>21</v>
      </c>
    </row>
    <row r="89" customFormat="false" ht="12.75" hidden="false" customHeight="false" outlineLevel="0" collapsed="false">
      <c r="A89" s="34"/>
      <c r="B89" s="235"/>
      <c r="C89" s="235"/>
      <c r="D89" s="236"/>
      <c r="E89" s="34"/>
      <c r="F89" s="34"/>
      <c r="G89" s="34"/>
      <c r="H89" s="34"/>
      <c r="I89" s="34"/>
      <c r="AN89" s="0" t="n">
        <f aca="false">SUMIF(AM8:AM88,AN88,G8:G88)</f>
        <v>0</v>
      </c>
      <c r="AO89" s="0" t="n">
        <f aca="false">SUMIF(AM8:AM88,AO88,G8:G88)</f>
        <v>0</v>
      </c>
    </row>
  </sheetData>
  <sheetProtection sheet="true" password="c49b"/>
  <mergeCells count="42">
    <mergeCell ref="A1:G1"/>
    <mergeCell ref="C7:G7"/>
    <mergeCell ref="F8:G8"/>
    <mergeCell ref="B9:G9"/>
    <mergeCell ref="B10:G10"/>
    <mergeCell ref="B13:G13"/>
    <mergeCell ref="B14:G14"/>
    <mergeCell ref="B17:G17"/>
    <mergeCell ref="B18:G18"/>
    <mergeCell ref="B20:G20"/>
    <mergeCell ref="B21:G21"/>
    <mergeCell ref="B24:G24"/>
    <mergeCell ref="B25:G25"/>
    <mergeCell ref="B27:G27"/>
    <mergeCell ref="B28:G28"/>
    <mergeCell ref="B30:G30"/>
    <mergeCell ref="B31:G31"/>
    <mergeCell ref="C33:G33"/>
    <mergeCell ref="B35:G35"/>
    <mergeCell ref="B36:G36"/>
    <mergeCell ref="B40:G40"/>
    <mergeCell ref="B41:G41"/>
    <mergeCell ref="F45:G45"/>
    <mergeCell ref="B46:G46"/>
    <mergeCell ref="B47:G47"/>
    <mergeCell ref="B49:G49"/>
    <mergeCell ref="B51:G51"/>
    <mergeCell ref="B52:G52"/>
    <mergeCell ref="B54:G54"/>
    <mergeCell ref="B55:G55"/>
    <mergeCell ref="C59:G59"/>
    <mergeCell ref="B60:G60"/>
    <mergeCell ref="B61:G61"/>
    <mergeCell ref="B62:G62"/>
    <mergeCell ref="F64:G64"/>
    <mergeCell ref="B65:G65"/>
    <mergeCell ref="B66:G66"/>
    <mergeCell ref="C73:G73"/>
    <mergeCell ref="F74:G74"/>
    <mergeCell ref="F76:G76"/>
    <mergeCell ref="B77:G77"/>
    <mergeCell ref="F84:G84"/>
  </mergeCells>
  <printOptions headings="false" gridLines="false" gridLinesSet="true" horizontalCentered="false" verticalCentered="false"/>
  <pageMargins left="0.590277777777778" right="0.39375" top="0.7875" bottom="0.78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H4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/>
  <cols>
    <col collapsed="false" hidden="false" max="1" min="1" style="0" width="4.18367346938776"/>
    <col collapsed="false" hidden="false" max="2" min="2" style="23" width="14.1734693877551"/>
    <col collapsed="false" hidden="false" max="3" min="3" style="23" width="62.9081632653061"/>
    <col collapsed="false" hidden="false" max="4" min="4" style="0" width="4.45408163265306"/>
    <col collapsed="false" hidden="false" max="5" min="5" style="0" width="10.3928571428571"/>
    <col collapsed="false" hidden="false" max="6" min="6" style="0" width="9.71938775510204"/>
    <col collapsed="false" hidden="false" max="7" min="7" style="0" width="12.5561224489796"/>
    <col collapsed="false" hidden="false" max="9" min="8" style="0" width="8.50510204081633"/>
    <col collapsed="false" hidden="true" max="18" min="10" style="0" width="0"/>
    <col collapsed="false" hidden="false" max="28" min="19" style="0" width="8.50510204081633"/>
    <col collapsed="false" hidden="true" max="41" min="29" style="0" width="0"/>
    <col collapsed="false" hidden="false" max="1025" min="42" style="0" width="8.50510204081633"/>
  </cols>
  <sheetData>
    <row r="1" customFormat="false" ht="16.5" hidden="false" customHeight="false" outlineLevel="0" collapsed="false">
      <c r="A1" s="162" t="s">
        <v>224</v>
      </c>
      <c r="B1" s="162"/>
      <c r="C1" s="162"/>
      <c r="D1" s="162"/>
      <c r="E1" s="162"/>
      <c r="F1" s="162"/>
      <c r="G1" s="162"/>
      <c r="AC1" s="0" t="s">
        <v>142</v>
      </c>
    </row>
    <row r="2" customFormat="false" ht="13.5" hidden="false" customHeight="false" outlineLevel="0" collapsed="false">
      <c r="A2" s="163" t="s">
        <v>122</v>
      </c>
      <c r="B2" s="164" t="s">
        <v>15</v>
      </c>
      <c r="C2" s="165" t="s">
        <v>17</v>
      </c>
      <c r="D2" s="166"/>
      <c r="E2" s="167"/>
      <c r="F2" s="167"/>
      <c r="G2" s="168"/>
    </row>
    <row r="3" customFormat="false" ht="12.75" hidden="false" customHeight="false" outlineLevel="0" collapsed="false">
      <c r="A3" s="169" t="s">
        <v>123</v>
      </c>
      <c r="B3" s="170" t="s">
        <v>51</v>
      </c>
      <c r="C3" s="171" t="s">
        <v>52</v>
      </c>
      <c r="D3" s="172"/>
      <c r="E3" s="173"/>
      <c r="F3" s="173"/>
      <c r="G3" s="174"/>
      <c r="AC3" s="23" t="s">
        <v>216</v>
      </c>
    </row>
    <row r="4" customFormat="false" ht="13.5" hidden="false" customHeight="false" outlineLevel="0" collapsed="false">
      <c r="A4" s="175" t="s">
        <v>124</v>
      </c>
      <c r="B4" s="176" t="s">
        <v>649</v>
      </c>
      <c r="C4" s="177" t="s">
        <v>650</v>
      </c>
      <c r="D4" s="178"/>
      <c r="E4" s="179"/>
      <c r="F4" s="179"/>
      <c r="G4" s="180"/>
    </row>
    <row r="5" customFormat="false" ht="14.25" hidden="false" customHeight="false" outlineLevel="0" collapsed="false">
      <c r="C5" s="181"/>
      <c r="D5" s="182"/>
    </row>
    <row r="6" customFormat="false" ht="27" hidden="false" customHeight="false" outlineLevel="0" collapsed="false">
      <c r="A6" s="183" t="s">
        <v>125</v>
      </c>
      <c r="B6" s="184" t="s">
        <v>126</v>
      </c>
      <c r="C6" s="185" t="s">
        <v>127</v>
      </c>
      <c r="D6" s="186" t="s">
        <v>128</v>
      </c>
      <c r="E6" s="187" t="s">
        <v>129</v>
      </c>
      <c r="F6" s="188" t="s">
        <v>130</v>
      </c>
      <c r="G6" s="183" t="s">
        <v>131</v>
      </c>
      <c r="H6" s="189" t="s">
        <v>143</v>
      </c>
      <c r="I6" s="190" t="s">
        <v>144</v>
      </c>
      <c r="J6" s="108"/>
    </row>
    <row r="7" customFormat="false" ht="12.75" hidden="false" customHeight="true" outlineLevel="0" collapsed="false">
      <c r="A7" s="191"/>
      <c r="B7" s="192" t="s">
        <v>145</v>
      </c>
      <c r="C7" s="193" t="s">
        <v>146</v>
      </c>
      <c r="D7" s="193"/>
      <c r="E7" s="193"/>
      <c r="F7" s="193"/>
      <c r="G7" s="193"/>
      <c r="H7" s="194"/>
      <c r="I7" s="195"/>
    </row>
    <row r="8" customFormat="false" ht="12.75" hidden="false" customHeight="false" outlineLevel="0" collapsed="false">
      <c r="A8" s="196" t="s">
        <v>147</v>
      </c>
      <c r="B8" s="197" t="s">
        <v>97</v>
      </c>
      <c r="C8" s="198" t="s">
        <v>98</v>
      </c>
      <c r="D8" s="199"/>
      <c r="E8" s="200"/>
      <c r="F8" s="201" t="n">
        <f aca="false">SUM(G9:G15)</f>
        <v>0</v>
      </c>
      <c r="G8" s="201"/>
      <c r="H8" s="202"/>
      <c r="I8" s="203"/>
      <c r="AE8" s="0" t="s">
        <v>148</v>
      </c>
    </row>
    <row r="9" customFormat="false" ht="12.75" hidden="false" customHeight="false" outlineLevel="1" collapsed="false">
      <c r="A9" s="209" t="n">
        <v>1</v>
      </c>
      <c r="B9" s="210" t="s">
        <v>667</v>
      </c>
      <c r="C9" s="211" t="s">
        <v>700</v>
      </c>
      <c r="D9" s="212" t="s">
        <v>221</v>
      </c>
      <c r="E9" s="213" t="n">
        <v>48</v>
      </c>
      <c r="F9" s="214"/>
      <c r="G9" s="215" t="n">
        <f aca="false">ROUND(E9*F9,2)</f>
        <v>0</v>
      </c>
      <c r="H9" s="206"/>
      <c r="I9" s="207" t="s">
        <v>313</v>
      </c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  <c r="V9" s="208"/>
      <c r="W9" s="208"/>
      <c r="X9" s="208"/>
      <c r="Y9" s="208"/>
      <c r="Z9" s="208"/>
      <c r="AA9" s="208"/>
      <c r="AB9" s="208"/>
      <c r="AC9" s="208"/>
      <c r="AD9" s="208"/>
      <c r="AE9" s="208" t="s">
        <v>314</v>
      </c>
      <c r="AF9" s="208" t="n">
        <v>12</v>
      </c>
      <c r="AG9" s="208"/>
      <c r="AH9" s="208"/>
      <c r="AI9" s="208"/>
      <c r="AJ9" s="208"/>
      <c r="AK9" s="208"/>
      <c r="AL9" s="208"/>
      <c r="AM9" s="208" t="n">
        <v>21</v>
      </c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customFormat="false" ht="12.75" hidden="false" customHeight="false" outlineLevel="1" collapsed="false">
      <c r="A10" s="204"/>
      <c r="B10" s="216"/>
      <c r="C10" s="246" t="s">
        <v>701</v>
      </c>
      <c r="D10" s="247"/>
      <c r="E10" s="248" t="n">
        <v>48</v>
      </c>
      <c r="F10" s="215"/>
      <c r="G10" s="215"/>
      <c r="H10" s="206"/>
      <c r="I10" s="207"/>
      <c r="J10" s="208"/>
      <c r="K10" s="208"/>
      <c r="L10" s="208"/>
      <c r="M10" s="208"/>
      <c r="N10" s="208"/>
      <c r="O10" s="208"/>
      <c r="P10" s="208"/>
      <c r="Q10" s="208"/>
      <c r="R10" s="208"/>
      <c r="S10" s="208"/>
      <c r="T10" s="208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  <c r="AE10" s="208"/>
      <c r="AF10" s="208"/>
      <c r="AG10" s="208"/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customFormat="false" ht="12.75" hidden="false" customHeight="false" outlineLevel="1" collapsed="false">
      <c r="A11" s="209" t="n">
        <v>2</v>
      </c>
      <c r="B11" s="210" t="s">
        <v>702</v>
      </c>
      <c r="C11" s="211" t="s">
        <v>703</v>
      </c>
      <c r="D11" s="212" t="s">
        <v>221</v>
      </c>
      <c r="E11" s="213" t="n">
        <v>50</v>
      </c>
      <c r="F11" s="214"/>
      <c r="G11" s="215" t="n">
        <f aca="false">ROUND(E11*F11,2)</f>
        <v>0</v>
      </c>
      <c r="H11" s="206"/>
      <c r="I11" s="207" t="s">
        <v>313</v>
      </c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  <c r="AE11" s="208" t="s">
        <v>314</v>
      </c>
      <c r="AF11" s="208" t="n">
        <v>12</v>
      </c>
      <c r="AG11" s="208"/>
      <c r="AH11" s="208"/>
      <c r="AI11" s="208"/>
      <c r="AJ11" s="208"/>
      <c r="AK11" s="208"/>
      <c r="AL11" s="208"/>
      <c r="AM11" s="208" t="n">
        <v>21</v>
      </c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customFormat="false" ht="12.75" hidden="false" customHeight="false" outlineLevel="1" collapsed="false">
      <c r="A12" s="209" t="n">
        <v>3</v>
      </c>
      <c r="B12" s="210" t="s">
        <v>704</v>
      </c>
      <c r="C12" s="211" t="s">
        <v>705</v>
      </c>
      <c r="D12" s="212" t="s">
        <v>456</v>
      </c>
      <c r="E12" s="213" t="n">
        <v>4</v>
      </c>
      <c r="F12" s="214"/>
      <c r="G12" s="215" t="n">
        <f aca="false">ROUND(E12*F12,2)</f>
        <v>0</v>
      </c>
      <c r="H12" s="206"/>
      <c r="I12" s="207" t="s">
        <v>313</v>
      </c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  <c r="AE12" s="208" t="s">
        <v>314</v>
      </c>
      <c r="AF12" s="208" t="n">
        <v>12</v>
      </c>
      <c r="AG12" s="208"/>
      <c r="AH12" s="208"/>
      <c r="AI12" s="208"/>
      <c r="AJ12" s="208"/>
      <c r="AK12" s="208"/>
      <c r="AL12" s="208"/>
      <c r="AM12" s="208" t="n">
        <v>21</v>
      </c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customFormat="false" ht="12.75" hidden="false" customHeight="false" outlineLevel="1" collapsed="false">
      <c r="A13" s="209" t="n">
        <v>4</v>
      </c>
      <c r="B13" s="210" t="s">
        <v>706</v>
      </c>
      <c r="C13" s="211" t="s">
        <v>707</v>
      </c>
      <c r="D13" s="212" t="s">
        <v>221</v>
      </c>
      <c r="E13" s="213" t="n">
        <v>14</v>
      </c>
      <c r="F13" s="214"/>
      <c r="G13" s="215" t="n">
        <f aca="false">ROUND(E13*F13,2)</f>
        <v>0</v>
      </c>
      <c r="H13" s="206"/>
      <c r="I13" s="207" t="s">
        <v>313</v>
      </c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  <c r="AE13" s="208" t="s">
        <v>314</v>
      </c>
      <c r="AF13" s="208" t="n">
        <v>12</v>
      </c>
      <c r="AG13" s="208"/>
      <c r="AH13" s="208"/>
      <c r="AI13" s="208"/>
      <c r="AJ13" s="208"/>
      <c r="AK13" s="208"/>
      <c r="AL13" s="208"/>
      <c r="AM13" s="208" t="n">
        <v>21</v>
      </c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customFormat="false" ht="12.75" hidden="false" customHeight="false" outlineLevel="1" collapsed="false">
      <c r="A14" s="209" t="n">
        <v>5</v>
      </c>
      <c r="B14" s="210" t="s">
        <v>708</v>
      </c>
      <c r="C14" s="211" t="s">
        <v>709</v>
      </c>
      <c r="D14" s="212" t="s">
        <v>381</v>
      </c>
      <c r="E14" s="213" t="n">
        <v>1</v>
      </c>
      <c r="F14" s="214"/>
      <c r="G14" s="215" t="n">
        <f aca="false">ROUND(E14*F14,2)</f>
        <v>0</v>
      </c>
      <c r="H14" s="206"/>
      <c r="I14" s="207" t="s">
        <v>313</v>
      </c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 t="s">
        <v>314</v>
      </c>
      <c r="AF14" s="208" t="n">
        <v>12</v>
      </c>
      <c r="AG14" s="208"/>
      <c r="AH14" s="208"/>
      <c r="AI14" s="208"/>
      <c r="AJ14" s="208"/>
      <c r="AK14" s="208"/>
      <c r="AL14" s="208"/>
      <c r="AM14" s="208" t="n">
        <v>21</v>
      </c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customFormat="false" ht="12.75" hidden="false" customHeight="false" outlineLevel="1" collapsed="false">
      <c r="A15" s="209" t="n">
        <v>6</v>
      </c>
      <c r="B15" s="210" t="s">
        <v>710</v>
      </c>
      <c r="C15" s="211" t="s">
        <v>711</v>
      </c>
      <c r="D15" s="212" t="s">
        <v>381</v>
      </c>
      <c r="E15" s="213" t="n">
        <v>1</v>
      </c>
      <c r="F15" s="214"/>
      <c r="G15" s="215" t="n">
        <f aca="false">ROUND(E15*F15,2)</f>
        <v>0</v>
      </c>
      <c r="H15" s="206"/>
      <c r="I15" s="207" t="s">
        <v>313</v>
      </c>
      <c r="J15" s="208"/>
      <c r="K15" s="208"/>
      <c r="L15" s="208"/>
      <c r="M15" s="208"/>
      <c r="N15" s="208"/>
      <c r="O15" s="208"/>
      <c r="P15" s="208"/>
      <c r="Q15" s="208"/>
      <c r="R15" s="208"/>
      <c r="S15" s="208"/>
      <c r="T15" s="208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  <c r="AE15" s="208" t="s">
        <v>314</v>
      </c>
      <c r="AF15" s="208" t="n">
        <v>12</v>
      </c>
      <c r="AG15" s="208"/>
      <c r="AH15" s="208"/>
      <c r="AI15" s="208"/>
      <c r="AJ15" s="208"/>
      <c r="AK15" s="208"/>
      <c r="AL15" s="208"/>
      <c r="AM15" s="208" t="n">
        <v>21</v>
      </c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customFormat="false" ht="12.75" hidden="false" customHeight="false" outlineLevel="0" collapsed="false">
      <c r="A16" s="196" t="s">
        <v>147</v>
      </c>
      <c r="B16" s="197" t="s">
        <v>99</v>
      </c>
      <c r="C16" s="198" t="s">
        <v>100</v>
      </c>
      <c r="D16" s="199"/>
      <c r="E16" s="200"/>
      <c r="F16" s="220" t="n">
        <f aca="false">SUM(G17:G20)</f>
        <v>0</v>
      </c>
      <c r="G16" s="220"/>
      <c r="H16" s="202"/>
      <c r="I16" s="203"/>
      <c r="AE16" s="0" t="s">
        <v>148</v>
      </c>
    </row>
    <row r="17" customFormat="false" ht="12.75" hidden="false" customHeight="false" outlineLevel="1" collapsed="false">
      <c r="A17" s="209" t="n">
        <v>7</v>
      </c>
      <c r="B17" s="210" t="s">
        <v>712</v>
      </c>
      <c r="C17" s="211" t="s">
        <v>713</v>
      </c>
      <c r="D17" s="212" t="s">
        <v>381</v>
      </c>
      <c r="E17" s="213" t="n">
        <v>1</v>
      </c>
      <c r="F17" s="214"/>
      <c r="G17" s="215" t="n">
        <f aca="false">ROUND(E17*F17,2)</f>
        <v>0</v>
      </c>
      <c r="H17" s="206"/>
      <c r="I17" s="207" t="s">
        <v>313</v>
      </c>
      <c r="J17" s="208"/>
      <c r="K17" s="208"/>
      <c r="L17" s="208"/>
      <c r="M17" s="208"/>
      <c r="N17" s="208"/>
      <c r="O17" s="208"/>
      <c r="P17" s="208"/>
      <c r="Q17" s="208"/>
      <c r="R17" s="208"/>
      <c r="S17" s="208"/>
      <c r="T17" s="208"/>
      <c r="U17" s="208"/>
      <c r="V17" s="208"/>
      <c r="W17" s="208"/>
      <c r="X17" s="208"/>
      <c r="Y17" s="208"/>
      <c r="Z17" s="208"/>
      <c r="AA17" s="208"/>
      <c r="AB17" s="208"/>
      <c r="AC17" s="208"/>
      <c r="AD17" s="208"/>
      <c r="AE17" s="208" t="s">
        <v>314</v>
      </c>
      <c r="AF17" s="208" t="n">
        <v>12</v>
      </c>
      <c r="AG17" s="208"/>
      <c r="AH17" s="208"/>
      <c r="AI17" s="208"/>
      <c r="AJ17" s="208"/>
      <c r="AK17" s="208"/>
      <c r="AL17" s="208"/>
      <c r="AM17" s="208" t="n">
        <v>21</v>
      </c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customFormat="false" ht="12.75" hidden="false" customHeight="false" outlineLevel="1" collapsed="false">
      <c r="A18" s="209" t="n">
        <v>8</v>
      </c>
      <c r="B18" s="210" t="s">
        <v>714</v>
      </c>
      <c r="C18" s="211" t="s">
        <v>715</v>
      </c>
      <c r="D18" s="212" t="s">
        <v>381</v>
      </c>
      <c r="E18" s="213" t="n">
        <v>1</v>
      </c>
      <c r="F18" s="214"/>
      <c r="G18" s="215" t="n">
        <f aca="false">ROUND(E18*F18,2)</f>
        <v>0</v>
      </c>
      <c r="H18" s="206"/>
      <c r="I18" s="207" t="s">
        <v>313</v>
      </c>
      <c r="J18" s="208"/>
      <c r="K18" s="208"/>
      <c r="L18" s="208"/>
      <c r="M18" s="208"/>
      <c r="N18" s="208"/>
      <c r="O18" s="208"/>
      <c r="P18" s="208"/>
      <c r="Q18" s="208"/>
      <c r="R18" s="208"/>
      <c r="S18" s="208"/>
      <c r="T18" s="208"/>
      <c r="U18" s="208"/>
      <c r="V18" s="208"/>
      <c r="W18" s="208"/>
      <c r="X18" s="208"/>
      <c r="Y18" s="208"/>
      <c r="Z18" s="208"/>
      <c r="AA18" s="208"/>
      <c r="AB18" s="208"/>
      <c r="AC18" s="208"/>
      <c r="AD18" s="208"/>
      <c r="AE18" s="208" t="s">
        <v>314</v>
      </c>
      <c r="AF18" s="208" t="n">
        <v>12</v>
      </c>
      <c r="AG18" s="208"/>
      <c r="AH18" s="208"/>
      <c r="AI18" s="208"/>
      <c r="AJ18" s="208"/>
      <c r="AK18" s="208"/>
      <c r="AL18" s="208"/>
      <c r="AM18" s="208" t="n">
        <v>21</v>
      </c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customFormat="false" ht="12.75" hidden="false" customHeight="false" outlineLevel="1" collapsed="false">
      <c r="A19" s="209" t="n">
        <v>9</v>
      </c>
      <c r="B19" s="210" t="s">
        <v>716</v>
      </c>
      <c r="C19" s="211" t="s">
        <v>717</v>
      </c>
      <c r="D19" s="212" t="s">
        <v>381</v>
      </c>
      <c r="E19" s="213" t="n">
        <v>1</v>
      </c>
      <c r="F19" s="214"/>
      <c r="G19" s="215" t="n">
        <f aca="false">ROUND(E19*F19,2)</f>
        <v>0</v>
      </c>
      <c r="H19" s="206"/>
      <c r="I19" s="207" t="s">
        <v>313</v>
      </c>
      <c r="J19" s="208"/>
      <c r="K19" s="208"/>
      <c r="L19" s="208"/>
      <c r="M19" s="208"/>
      <c r="N19" s="208"/>
      <c r="O19" s="208"/>
      <c r="P19" s="208"/>
      <c r="Q19" s="208"/>
      <c r="R19" s="208"/>
      <c r="S19" s="208"/>
      <c r="T19" s="208"/>
      <c r="U19" s="208"/>
      <c r="V19" s="208"/>
      <c r="W19" s="208"/>
      <c r="X19" s="208"/>
      <c r="Y19" s="208"/>
      <c r="Z19" s="208"/>
      <c r="AA19" s="208"/>
      <c r="AB19" s="208"/>
      <c r="AC19" s="208"/>
      <c r="AD19" s="208"/>
      <c r="AE19" s="208" t="s">
        <v>314</v>
      </c>
      <c r="AF19" s="208" t="n">
        <v>12</v>
      </c>
      <c r="AG19" s="208"/>
      <c r="AH19" s="208"/>
      <c r="AI19" s="208"/>
      <c r="AJ19" s="208"/>
      <c r="AK19" s="208"/>
      <c r="AL19" s="208"/>
      <c r="AM19" s="208" t="n">
        <v>21</v>
      </c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customFormat="false" ht="12.75" hidden="false" customHeight="false" outlineLevel="1" collapsed="false">
      <c r="A20" s="209" t="n">
        <v>10</v>
      </c>
      <c r="B20" s="210" t="s">
        <v>710</v>
      </c>
      <c r="C20" s="211" t="s">
        <v>711</v>
      </c>
      <c r="D20" s="212" t="s">
        <v>381</v>
      </c>
      <c r="E20" s="213" t="n">
        <v>1</v>
      </c>
      <c r="F20" s="214"/>
      <c r="G20" s="215" t="n">
        <f aca="false">ROUND(E20*F20,2)</f>
        <v>0</v>
      </c>
      <c r="H20" s="206"/>
      <c r="I20" s="207" t="s">
        <v>313</v>
      </c>
      <c r="J20" s="208"/>
      <c r="K20" s="208"/>
      <c r="L20" s="208"/>
      <c r="M20" s="208"/>
      <c r="N20" s="208"/>
      <c r="O20" s="208"/>
      <c r="P20" s="208"/>
      <c r="Q20" s="208"/>
      <c r="R20" s="208"/>
      <c r="S20" s="208"/>
      <c r="T20" s="208"/>
      <c r="U20" s="208"/>
      <c r="V20" s="208"/>
      <c r="W20" s="208"/>
      <c r="X20" s="208"/>
      <c r="Y20" s="208"/>
      <c r="Z20" s="208"/>
      <c r="AA20" s="208"/>
      <c r="AB20" s="208"/>
      <c r="AC20" s="208"/>
      <c r="AD20" s="208"/>
      <c r="AE20" s="208" t="s">
        <v>314</v>
      </c>
      <c r="AF20" s="208" t="n">
        <v>12</v>
      </c>
      <c r="AG20" s="208"/>
      <c r="AH20" s="208"/>
      <c r="AI20" s="208"/>
      <c r="AJ20" s="208"/>
      <c r="AK20" s="208"/>
      <c r="AL20" s="208"/>
      <c r="AM20" s="208" t="n">
        <v>21</v>
      </c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customFormat="false" ht="12.75" hidden="false" customHeight="false" outlineLevel="0" collapsed="false">
      <c r="A21" s="196" t="s">
        <v>147</v>
      </c>
      <c r="B21" s="197" t="s">
        <v>101</v>
      </c>
      <c r="C21" s="198" t="s">
        <v>102</v>
      </c>
      <c r="D21" s="199"/>
      <c r="E21" s="200"/>
      <c r="F21" s="220" t="n">
        <f aca="false">SUM(G22:G27)</f>
        <v>0</v>
      </c>
      <c r="G21" s="220"/>
      <c r="H21" s="202"/>
      <c r="I21" s="203"/>
      <c r="AE21" s="0" t="s">
        <v>148</v>
      </c>
    </row>
    <row r="22" customFormat="false" ht="12.75" hidden="false" customHeight="true" outlineLevel="1" collapsed="false">
      <c r="A22" s="204"/>
      <c r="B22" s="205" t="s">
        <v>718</v>
      </c>
      <c r="C22" s="205"/>
      <c r="D22" s="205"/>
      <c r="E22" s="205"/>
      <c r="F22" s="205"/>
      <c r="G22" s="205"/>
      <c r="H22" s="206"/>
      <c r="I22" s="207"/>
      <c r="J22" s="208"/>
      <c r="K22" s="208"/>
      <c r="L22" s="208"/>
      <c r="M22" s="208"/>
      <c r="N22" s="208"/>
      <c r="O22" s="208"/>
      <c r="P22" s="208"/>
      <c r="Q22" s="208"/>
      <c r="R22" s="208"/>
      <c r="S22" s="208"/>
      <c r="T22" s="208"/>
      <c r="U22" s="208"/>
      <c r="V22" s="208"/>
      <c r="W22" s="208"/>
      <c r="X22" s="208"/>
      <c r="Y22" s="208"/>
      <c r="Z22" s="208"/>
      <c r="AA22" s="208"/>
      <c r="AB22" s="208"/>
      <c r="AC22" s="208" t="n">
        <v>0</v>
      </c>
      <c r="AD22" s="208"/>
      <c r="AE22" s="208"/>
      <c r="AF22" s="208"/>
      <c r="AG22" s="208"/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customFormat="false" ht="12.75" hidden="false" customHeight="false" outlineLevel="1" collapsed="false">
      <c r="A23" s="209" t="n">
        <v>11</v>
      </c>
      <c r="B23" s="210" t="s">
        <v>719</v>
      </c>
      <c r="C23" s="211" t="s">
        <v>720</v>
      </c>
      <c r="D23" s="212" t="s">
        <v>230</v>
      </c>
      <c r="E23" s="213" t="n">
        <v>8</v>
      </c>
      <c r="F23" s="214"/>
      <c r="G23" s="215" t="n">
        <f aca="false">ROUND(E23*F23,2)</f>
        <v>0</v>
      </c>
      <c r="H23" s="206" t="s">
        <v>721</v>
      </c>
      <c r="I23" s="207" t="s">
        <v>486</v>
      </c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 t="s">
        <v>155</v>
      </c>
      <c r="AF23" s="208"/>
      <c r="AG23" s="208"/>
      <c r="AH23" s="208"/>
      <c r="AI23" s="208"/>
      <c r="AJ23" s="208"/>
      <c r="AK23" s="208"/>
      <c r="AL23" s="208"/>
      <c r="AM23" s="208" t="n">
        <v>21</v>
      </c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customFormat="false" ht="12.75" hidden="false" customHeight="false" outlineLevel="1" collapsed="false">
      <c r="A24" s="209" t="n">
        <v>12</v>
      </c>
      <c r="B24" s="210" t="s">
        <v>722</v>
      </c>
      <c r="C24" s="211" t="s">
        <v>723</v>
      </c>
      <c r="D24" s="212" t="s">
        <v>221</v>
      </c>
      <c r="E24" s="213" t="n">
        <v>5</v>
      </c>
      <c r="F24" s="214"/>
      <c r="G24" s="215" t="n">
        <f aca="false">ROUND(E24*F24,2)</f>
        <v>0</v>
      </c>
      <c r="H24" s="206"/>
      <c r="I24" s="207" t="s">
        <v>313</v>
      </c>
      <c r="J24" s="208"/>
      <c r="K24" s="208"/>
      <c r="L24" s="208"/>
      <c r="M24" s="208"/>
      <c r="N24" s="208"/>
      <c r="O24" s="208"/>
      <c r="P24" s="208"/>
      <c r="Q24" s="208"/>
      <c r="R24" s="208"/>
      <c r="S24" s="208"/>
      <c r="T24" s="208"/>
      <c r="U24" s="208"/>
      <c r="V24" s="208"/>
      <c r="W24" s="208"/>
      <c r="X24" s="208"/>
      <c r="Y24" s="208"/>
      <c r="Z24" s="208"/>
      <c r="AA24" s="208"/>
      <c r="AB24" s="208"/>
      <c r="AC24" s="208"/>
      <c r="AD24" s="208"/>
      <c r="AE24" s="208" t="s">
        <v>314</v>
      </c>
      <c r="AF24" s="208" t="n">
        <v>1</v>
      </c>
      <c r="AG24" s="208"/>
      <c r="AH24" s="208"/>
      <c r="AI24" s="208"/>
      <c r="AJ24" s="208"/>
      <c r="AK24" s="208"/>
      <c r="AL24" s="208"/>
      <c r="AM24" s="208" t="n">
        <v>21</v>
      </c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customFormat="false" ht="12.75" hidden="false" customHeight="false" outlineLevel="1" collapsed="false">
      <c r="A25" s="209" t="n">
        <v>13</v>
      </c>
      <c r="B25" s="210" t="s">
        <v>724</v>
      </c>
      <c r="C25" s="211" t="s">
        <v>725</v>
      </c>
      <c r="D25" s="212" t="s">
        <v>221</v>
      </c>
      <c r="E25" s="213" t="n">
        <v>48</v>
      </c>
      <c r="F25" s="214"/>
      <c r="G25" s="215" t="n">
        <f aca="false">ROUND(E25*F25,2)</f>
        <v>0</v>
      </c>
      <c r="H25" s="206"/>
      <c r="I25" s="207" t="s">
        <v>313</v>
      </c>
      <c r="J25" s="208"/>
      <c r="K25" s="208"/>
      <c r="L25" s="208"/>
      <c r="M25" s="208"/>
      <c r="N25" s="208"/>
      <c r="O25" s="208"/>
      <c r="P25" s="208"/>
      <c r="Q25" s="208"/>
      <c r="R25" s="208"/>
      <c r="S25" s="208"/>
      <c r="T25" s="208"/>
      <c r="U25" s="208"/>
      <c r="V25" s="208"/>
      <c r="W25" s="208"/>
      <c r="X25" s="208"/>
      <c r="Y25" s="208"/>
      <c r="Z25" s="208"/>
      <c r="AA25" s="208"/>
      <c r="AB25" s="208"/>
      <c r="AC25" s="208"/>
      <c r="AD25" s="208"/>
      <c r="AE25" s="208" t="s">
        <v>314</v>
      </c>
      <c r="AF25" s="208" t="n">
        <v>1</v>
      </c>
      <c r="AG25" s="208"/>
      <c r="AH25" s="208"/>
      <c r="AI25" s="208"/>
      <c r="AJ25" s="208"/>
      <c r="AK25" s="208"/>
      <c r="AL25" s="208"/>
      <c r="AM25" s="208" t="n">
        <v>21</v>
      </c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customFormat="false" ht="12.75" hidden="false" customHeight="false" outlineLevel="1" collapsed="false">
      <c r="A26" s="209" t="n">
        <v>14</v>
      </c>
      <c r="B26" s="210" t="s">
        <v>710</v>
      </c>
      <c r="C26" s="211" t="s">
        <v>711</v>
      </c>
      <c r="D26" s="212" t="s">
        <v>381</v>
      </c>
      <c r="E26" s="213" t="n">
        <v>1</v>
      </c>
      <c r="F26" s="214"/>
      <c r="G26" s="215" t="n">
        <f aca="false">ROUND(E26*F26,2)</f>
        <v>0</v>
      </c>
      <c r="H26" s="206"/>
      <c r="I26" s="207" t="s">
        <v>313</v>
      </c>
      <c r="J26" s="208"/>
      <c r="K26" s="208"/>
      <c r="L26" s="208"/>
      <c r="M26" s="208"/>
      <c r="N26" s="208"/>
      <c r="O26" s="208"/>
      <c r="P26" s="208"/>
      <c r="Q26" s="208"/>
      <c r="R26" s="208"/>
      <c r="S26" s="208"/>
      <c r="T26" s="208"/>
      <c r="U26" s="208"/>
      <c r="V26" s="208"/>
      <c r="W26" s="208"/>
      <c r="X26" s="208"/>
      <c r="Y26" s="208"/>
      <c r="Z26" s="208"/>
      <c r="AA26" s="208"/>
      <c r="AB26" s="208"/>
      <c r="AC26" s="208"/>
      <c r="AD26" s="208"/>
      <c r="AE26" s="208" t="s">
        <v>314</v>
      </c>
      <c r="AF26" s="208" t="n">
        <v>12</v>
      </c>
      <c r="AG26" s="208"/>
      <c r="AH26" s="208"/>
      <c r="AI26" s="208"/>
      <c r="AJ26" s="208"/>
      <c r="AK26" s="208"/>
      <c r="AL26" s="208"/>
      <c r="AM26" s="208" t="n">
        <v>21</v>
      </c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customFormat="false" ht="12.75" hidden="false" customHeight="false" outlineLevel="1" collapsed="false">
      <c r="A27" s="209" t="n">
        <v>15</v>
      </c>
      <c r="B27" s="210" t="s">
        <v>726</v>
      </c>
      <c r="C27" s="211" t="s">
        <v>727</v>
      </c>
      <c r="D27" s="212" t="s">
        <v>381</v>
      </c>
      <c r="E27" s="213" t="n">
        <v>1</v>
      </c>
      <c r="F27" s="214"/>
      <c r="G27" s="215" t="n">
        <f aca="false">ROUND(E27*F27,2)</f>
        <v>0</v>
      </c>
      <c r="H27" s="206"/>
      <c r="I27" s="207" t="s">
        <v>313</v>
      </c>
      <c r="J27" s="208"/>
      <c r="K27" s="208"/>
      <c r="L27" s="208"/>
      <c r="M27" s="208"/>
      <c r="N27" s="208"/>
      <c r="O27" s="208"/>
      <c r="P27" s="208"/>
      <c r="Q27" s="208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  <c r="AE27" s="208" t="s">
        <v>314</v>
      </c>
      <c r="AF27" s="208" t="n">
        <v>12</v>
      </c>
      <c r="AG27" s="208"/>
      <c r="AH27" s="208"/>
      <c r="AI27" s="208"/>
      <c r="AJ27" s="208"/>
      <c r="AK27" s="208"/>
      <c r="AL27" s="208"/>
      <c r="AM27" s="208" t="n">
        <v>21</v>
      </c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customFormat="false" ht="12.75" hidden="false" customHeight="false" outlineLevel="0" collapsed="false">
      <c r="A28" s="196" t="s">
        <v>147</v>
      </c>
      <c r="B28" s="197" t="s">
        <v>109</v>
      </c>
      <c r="C28" s="198" t="s">
        <v>110</v>
      </c>
      <c r="D28" s="199"/>
      <c r="E28" s="200"/>
      <c r="F28" s="220" t="n">
        <f aca="false">SUM(G29:G39)</f>
        <v>0</v>
      </c>
      <c r="G28" s="220"/>
      <c r="H28" s="202"/>
      <c r="I28" s="203"/>
      <c r="AE28" s="0" t="s">
        <v>148</v>
      </c>
    </row>
    <row r="29" customFormat="false" ht="12.75" hidden="false" customHeight="true" outlineLevel="1" collapsed="false">
      <c r="A29" s="204"/>
      <c r="B29" s="205" t="s">
        <v>728</v>
      </c>
      <c r="C29" s="205"/>
      <c r="D29" s="205"/>
      <c r="E29" s="205"/>
      <c r="F29" s="205"/>
      <c r="G29" s="205"/>
      <c r="H29" s="206"/>
      <c r="I29" s="207"/>
      <c r="J29" s="208"/>
      <c r="K29" s="208"/>
      <c r="L29" s="208"/>
      <c r="M29" s="208"/>
      <c r="N29" s="208"/>
      <c r="O29" s="208"/>
      <c r="P29" s="208"/>
      <c r="Q29" s="208"/>
      <c r="R29" s="208"/>
      <c r="S29" s="208"/>
      <c r="T29" s="208"/>
      <c r="U29" s="208"/>
      <c r="V29" s="208"/>
      <c r="W29" s="208"/>
      <c r="X29" s="208"/>
      <c r="Y29" s="208"/>
      <c r="Z29" s="208"/>
      <c r="AA29" s="208"/>
      <c r="AB29" s="208"/>
      <c r="AC29" s="208" t="n">
        <v>0</v>
      </c>
      <c r="AD29" s="208"/>
      <c r="AE29" s="208"/>
      <c r="AF29" s="208"/>
      <c r="AG29" s="208"/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customFormat="false" ht="12.75" hidden="false" customHeight="false" outlineLevel="1" collapsed="false">
      <c r="A30" s="209" t="n">
        <v>16</v>
      </c>
      <c r="B30" s="210" t="s">
        <v>729</v>
      </c>
      <c r="C30" s="211" t="s">
        <v>730</v>
      </c>
      <c r="D30" s="212" t="s">
        <v>221</v>
      </c>
      <c r="E30" s="213" t="n">
        <v>36</v>
      </c>
      <c r="F30" s="214"/>
      <c r="G30" s="215" t="n">
        <f aca="false">ROUND(E30*F30,2)</f>
        <v>0</v>
      </c>
      <c r="H30" s="206" t="s">
        <v>109</v>
      </c>
      <c r="I30" s="207" t="s">
        <v>154</v>
      </c>
      <c r="J30" s="208"/>
      <c r="K30" s="208"/>
      <c r="L30" s="208"/>
      <c r="M30" s="208"/>
      <c r="N30" s="208"/>
      <c r="O30" s="208"/>
      <c r="P30" s="208"/>
      <c r="Q30" s="208"/>
      <c r="R30" s="208"/>
      <c r="S30" s="208"/>
      <c r="T30" s="208"/>
      <c r="U30" s="208"/>
      <c r="V30" s="208"/>
      <c r="W30" s="208"/>
      <c r="X30" s="208"/>
      <c r="Y30" s="208"/>
      <c r="Z30" s="208"/>
      <c r="AA30" s="208"/>
      <c r="AB30" s="208"/>
      <c r="AC30" s="208"/>
      <c r="AD30" s="208"/>
      <c r="AE30" s="208" t="s">
        <v>155</v>
      </c>
      <c r="AF30" s="208"/>
      <c r="AG30" s="208"/>
      <c r="AH30" s="208"/>
      <c r="AI30" s="208"/>
      <c r="AJ30" s="208"/>
      <c r="AK30" s="208"/>
      <c r="AL30" s="208"/>
      <c r="AM30" s="208" t="n">
        <v>21</v>
      </c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customFormat="false" ht="12.75" hidden="false" customHeight="true" outlineLevel="1" collapsed="false">
      <c r="A31" s="204"/>
      <c r="B31" s="219" t="s">
        <v>731</v>
      </c>
      <c r="C31" s="219"/>
      <c r="D31" s="219"/>
      <c r="E31" s="219"/>
      <c r="F31" s="219"/>
      <c r="G31" s="219"/>
      <c r="H31" s="206"/>
      <c r="I31" s="207"/>
      <c r="J31" s="208"/>
      <c r="K31" s="208"/>
      <c r="L31" s="208"/>
      <c r="M31" s="208"/>
      <c r="N31" s="208"/>
      <c r="O31" s="208"/>
      <c r="P31" s="208"/>
      <c r="Q31" s="208"/>
      <c r="R31" s="208"/>
      <c r="S31" s="208"/>
      <c r="T31" s="208"/>
      <c r="U31" s="208"/>
      <c r="V31" s="208"/>
      <c r="W31" s="208"/>
      <c r="X31" s="208"/>
      <c r="Y31" s="208"/>
      <c r="Z31" s="208"/>
      <c r="AA31" s="208"/>
      <c r="AB31" s="208"/>
      <c r="AC31" s="208" t="n">
        <v>0</v>
      </c>
      <c r="AD31" s="208"/>
      <c r="AE31" s="208"/>
      <c r="AF31" s="208"/>
      <c r="AG31" s="208"/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customFormat="false" ht="12.75" hidden="false" customHeight="false" outlineLevel="1" collapsed="false">
      <c r="A32" s="209" t="n">
        <v>17</v>
      </c>
      <c r="B32" s="210" t="s">
        <v>732</v>
      </c>
      <c r="C32" s="211" t="s">
        <v>733</v>
      </c>
      <c r="D32" s="212" t="s">
        <v>221</v>
      </c>
      <c r="E32" s="213" t="n">
        <v>12</v>
      </c>
      <c r="F32" s="214"/>
      <c r="G32" s="215" t="n">
        <f aca="false">ROUND(E32*F32,2)</f>
        <v>0</v>
      </c>
      <c r="H32" s="206" t="s">
        <v>109</v>
      </c>
      <c r="I32" s="207" t="s">
        <v>154</v>
      </c>
      <c r="J32" s="208"/>
      <c r="K32" s="208"/>
      <c r="L32" s="208"/>
      <c r="M32" s="208"/>
      <c r="N32" s="208"/>
      <c r="O32" s="208"/>
      <c r="P32" s="208"/>
      <c r="Q32" s="208"/>
      <c r="R32" s="208"/>
      <c r="S32" s="208"/>
      <c r="T32" s="208"/>
      <c r="U32" s="208"/>
      <c r="V32" s="208"/>
      <c r="W32" s="208"/>
      <c r="X32" s="208"/>
      <c r="Y32" s="208"/>
      <c r="Z32" s="208"/>
      <c r="AA32" s="208"/>
      <c r="AB32" s="208"/>
      <c r="AC32" s="208"/>
      <c r="AD32" s="208"/>
      <c r="AE32" s="208" t="s">
        <v>155</v>
      </c>
      <c r="AF32" s="208"/>
      <c r="AG32" s="208"/>
      <c r="AH32" s="208"/>
      <c r="AI32" s="208"/>
      <c r="AJ32" s="208"/>
      <c r="AK32" s="208"/>
      <c r="AL32" s="208"/>
      <c r="AM32" s="208" t="n">
        <v>21</v>
      </c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customFormat="false" ht="12.75" hidden="false" customHeight="true" outlineLevel="1" collapsed="false">
      <c r="A33" s="204"/>
      <c r="B33" s="219" t="s">
        <v>734</v>
      </c>
      <c r="C33" s="219"/>
      <c r="D33" s="219"/>
      <c r="E33" s="219"/>
      <c r="F33" s="219"/>
      <c r="G33" s="219"/>
      <c r="H33" s="206"/>
      <c r="I33" s="207"/>
      <c r="J33" s="208"/>
      <c r="K33" s="208"/>
      <c r="L33" s="208"/>
      <c r="M33" s="208"/>
      <c r="N33" s="208"/>
      <c r="O33" s="208"/>
      <c r="P33" s="208"/>
      <c r="Q33" s="208"/>
      <c r="R33" s="208"/>
      <c r="S33" s="208"/>
      <c r="T33" s="208"/>
      <c r="U33" s="208"/>
      <c r="V33" s="208"/>
      <c r="W33" s="208"/>
      <c r="X33" s="208"/>
      <c r="Y33" s="208"/>
      <c r="Z33" s="208"/>
      <c r="AA33" s="208"/>
      <c r="AB33" s="208"/>
      <c r="AC33" s="208" t="n">
        <v>0</v>
      </c>
      <c r="AD33" s="208"/>
      <c r="AE33" s="208"/>
      <c r="AF33" s="208"/>
      <c r="AG33" s="208"/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customFormat="false" ht="12.75" hidden="false" customHeight="true" outlineLevel="1" collapsed="false">
      <c r="A34" s="204"/>
      <c r="B34" s="219" t="s">
        <v>735</v>
      </c>
      <c r="C34" s="219"/>
      <c r="D34" s="219"/>
      <c r="E34" s="219"/>
      <c r="F34" s="219"/>
      <c r="G34" s="219"/>
      <c r="H34" s="206"/>
      <c r="I34" s="207"/>
      <c r="J34" s="208"/>
      <c r="K34" s="208"/>
      <c r="L34" s="208"/>
      <c r="M34" s="208"/>
      <c r="N34" s="208"/>
      <c r="O34" s="208"/>
      <c r="P34" s="208"/>
      <c r="Q34" s="208"/>
      <c r="R34" s="208"/>
      <c r="S34" s="208"/>
      <c r="T34" s="208"/>
      <c r="U34" s="208"/>
      <c r="V34" s="208"/>
      <c r="W34" s="208"/>
      <c r="X34" s="208"/>
      <c r="Y34" s="208"/>
      <c r="Z34" s="208"/>
      <c r="AA34" s="208"/>
      <c r="AB34" s="208"/>
      <c r="AC34" s="208"/>
      <c r="AD34" s="208"/>
      <c r="AE34" s="208"/>
      <c r="AF34" s="208"/>
      <c r="AG34" s="208"/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customFormat="false" ht="12.75" hidden="false" customHeight="true" outlineLevel="1" collapsed="false">
      <c r="A35" s="204"/>
      <c r="B35" s="219" t="s">
        <v>736</v>
      </c>
      <c r="C35" s="219"/>
      <c r="D35" s="219"/>
      <c r="E35" s="219"/>
      <c r="F35" s="219"/>
      <c r="G35" s="219"/>
      <c r="H35" s="206"/>
      <c r="I35" s="207"/>
      <c r="J35" s="208"/>
      <c r="K35" s="208"/>
      <c r="L35" s="208"/>
      <c r="M35" s="208"/>
      <c r="N35" s="208"/>
      <c r="O35" s="208"/>
      <c r="P35" s="208"/>
      <c r="Q35" s="208"/>
      <c r="R35" s="208"/>
      <c r="S35" s="208"/>
      <c r="T35" s="208"/>
      <c r="U35" s="208"/>
      <c r="V35" s="208"/>
      <c r="W35" s="208"/>
      <c r="X35" s="208"/>
      <c r="Y35" s="208"/>
      <c r="Z35" s="208"/>
      <c r="AA35" s="208"/>
      <c r="AB35" s="208"/>
      <c r="AC35" s="208"/>
      <c r="AD35" s="208"/>
      <c r="AE35" s="208" t="s">
        <v>173</v>
      </c>
      <c r="AF35" s="208"/>
      <c r="AG35" s="208"/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customFormat="false" ht="12.75" hidden="false" customHeight="false" outlineLevel="1" collapsed="false">
      <c r="A36" s="209" t="n">
        <v>18</v>
      </c>
      <c r="B36" s="210" t="s">
        <v>737</v>
      </c>
      <c r="C36" s="211" t="s">
        <v>738</v>
      </c>
      <c r="D36" s="212" t="s">
        <v>221</v>
      </c>
      <c r="E36" s="213" t="n">
        <v>48</v>
      </c>
      <c r="F36" s="214"/>
      <c r="G36" s="215" t="n">
        <f aca="false">ROUND(E36*F36,2)</f>
        <v>0</v>
      </c>
      <c r="H36" s="206" t="s">
        <v>109</v>
      </c>
      <c r="I36" s="207" t="s">
        <v>154</v>
      </c>
      <c r="J36" s="208"/>
      <c r="K36" s="208"/>
      <c r="L36" s="208"/>
      <c r="M36" s="208"/>
      <c r="N36" s="208"/>
      <c r="O36" s="208"/>
      <c r="P36" s="208"/>
      <c r="Q36" s="208"/>
      <c r="R36" s="208"/>
      <c r="S36" s="208"/>
      <c r="T36" s="208"/>
      <c r="U36" s="208"/>
      <c r="V36" s="208"/>
      <c r="W36" s="208"/>
      <c r="X36" s="208"/>
      <c r="Y36" s="208"/>
      <c r="Z36" s="208"/>
      <c r="AA36" s="208"/>
      <c r="AB36" s="208"/>
      <c r="AC36" s="208"/>
      <c r="AD36" s="208"/>
      <c r="AE36" s="208" t="s">
        <v>155</v>
      </c>
      <c r="AF36" s="208"/>
      <c r="AG36" s="208"/>
      <c r="AH36" s="208"/>
      <c r="AI36" s="208"/>
      <c r="AJ36" s="208"/>
      <c r="AK36" s="208"/>
      <c r="AL36" s="208"/>
      <c r="AM36" s="208" t="n">
        <v>21</v>
      </c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customFormat="false" ht="12.75" hidden="false" customHeight="true" outlineLevel="1" collapsed="false">
      <c r="A37" s="204"/>
      <c r="B37" s="219" t="s">
        <v>739</v>
      </c>
      <c r="C37" s="219"/>
      <c r="D37" s="219"/>
      <c r="E37" s="219"/>
      <c r="F37" s="219"/>
      <c r="G37" s="219"/>
      <c r="H37" s="206"/>
      <c r="I37" s="207"/>
      <c r="J37" s="208"/>
      <c r="K37" s="208"/>
      <c r="L37" s="208"/>
      <c r="M37" s="208"/>
      <c r="N37" s="208"/>
      <c r="O37" s="208"/>
      <c r="P37" s="208"/>
      <c r="Q37" s="208"/>
      <c r="R37" s="208"/>
      <c r="S37" s="208"/>
      <c r="T37" s="208"/>
      <c r="U37" s="208"/>
      <c r="V37" s="208"/>
      <c r="W37" s="208"/>
      <c r="X37" s="208"/>
      <c r="Y37" s="208"/>
      <c r="Z37" s="208"/>
      <c r="AA37" s="208"/>
      <c r="AB37" s="208"/>
      <c r="AC37" s="208" t="n">
        <v>0</v>
      </c>
      <c r="AD37" s="208"/>
      <c r="AE37" s="208"/>
      <c r="AF37" s="208"/>
      <c r="AG37" s="208"/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customFormat="false" ht="12.75" hidden="false" customHeight="false" outlineLevel="1" collapsed="false">
      <c r="A38" s="209" t="n">
        <v>19</v>
      </c>
      <c r="B38" s="210" t="s">
        <v>740</v>
      </c>
      <c r="C38" s="211" t="s">
        <v>741</v>
      </c>
      <c r="D38" s="212" t="s">
        <v>221</v>
      </c>
      <c r="E38" s="213" t="n">
        <v>36</v>
      </c>
      <c r="F38" s="214"/>
      <c r="G38" s="215" t="n">
        <f aca="false">ROUND(E38*F38,2)</f>
        <v>0</v>
      </c>
      <c r="H38" s="206" t="s">
        <v>109</v>
      </c>
      <c r="I38" s="207" t="s">
        <v>154</v>
      </c>
      <c r="J38" s="208"/>
      <c r="K38" s="208"/>
      <c r="L38" s="208"/>
      <c r="M38" s="208"/>
      <c r="N38" s="208"/>
      <c r="O38" s="208"/>
      <c r="P38" s="208"/>
      <c r="Q38" s="208"/>
      <c r="R38" s="208"/>
      <c r="S38" s="208"/>
      <c r="T38" s="208"/>
      <c r="U38" s="208"/>
      <c r="V38" s="208"/>
      <c r="W38" s="208"/>
      <c r="X38" s="208"/>
      <c r="Y38" s="208"/>
      <c r="Z38" s="208"/>
      <c r="AA38" s="208"/>
      <c r="AB38" s="208"/>
      <c r="AC38" s="208"/>
      <c r="AD38" s="208"/>
      <c r="AE38" s="208" t="s">
        <v>155</v>
      </c>
      <c r="AF38" s="208"/>
      <c r="AG38" s="208"/>
      <c r="AH38" s="208"/>
      <c r="AI38" s="208"/>
      <c r="AJ38" s="208"/>
      <c r="AK38" s="208"/>
      <c r="AL38" s="208"/>
      <c r="AM38" s="208" t="n">
        <v>21</v>
      </c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customFormat="false" ht="13.5" hidden="false" customHeight="false" outlineLevel="1" collapsed="false">
      <c r="A39" s="239" t="n">
        <v>20</v>
      </c>
      <c r="B39" s="240" t="s">
        <v>742</v>
      </c>
      <c r="C39" s="241" t="s">
        <v>743</v>
      </c>
      <c r="D39" s="242" t="s">
        <v>221</v>
      </c>
      <c r="E39" s="243" t="n">
        <v>12</v>
      </c>
      <c r="F39" s="244"/>
      <c r="G39" s="245" t="n">
        <f aca="false">ROUND(E39*F39,2)</f>
        <v>0</v>
      </c>
      <c r="H39" s="224" t="s">
        <v>109</v>
      </c>
      <c r="I39" s="225" t="s">
        <v>154</v>
      </c>
      <c r="J39" s="208"/>
      <c r="K39" s="208"/>
      <c r="L39" s="208"/>
      <c r="M39" s="208"/>
      <c r="N39" s="208"/>
      <c r="O39" s="208"/>
      <c r="P39" s="208"/>
      <c r="Q39" s="208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  <c r="AE39" s="208" t="s">
        <v>155</v>
      </c>
      <c r="AF39" s="208"/>
      <c r="AG39" s="208"/>
      <c r="AH39" s="208"/>
      <c r="AI39" s="208"/>
      <c r="AJ39" s="208"/>
      <c r="AK39" s="208"/>
      <c r="AL39" s="208"/>
      <c r="AM39" s="208" t="n">
        <v>21</v>
      </c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customFormat="false" ht="12.75" hidden="true" customHeight="false" outlineLevel="0" collapsed="false">
      <c r="A40" s="108"/>
      <c r="B40" s="120"/>
      <c r="C40" s="226"/>
      <c r="D40" s="227"/>
      <c r="E40" s="228"/>
      <c r="F40" s="228"/>
      <c r="G40" s="228"/>
      <c r="H40" s="228"/>
      <c r="I40" s="229"/>
    </row>
    <row r="41" customFormat="false" ht="12.75" hidden="true" customHeight="false" outlineLevel="0" collapsed="false">
      <c r="A41" s="230"/>
      <c r="B41" s="231" t="s">
        <v>215</v>
      </c>
      <c r="C41" s="232"/>
      <c r="D41" s="233"/>
      <c r="E41" s="230"/>
      <c r="F41" s="230"/>
      <c r="G41" s="234" t="n">
        <f aca="false">F8+F16+F21+F28</f>
        <v>0</v>
      </c>
      <c r="H41" s="34"/>
      <c r="I41" s="34"/>
      <c r="AN41" s="0" t="n">
        <v>15</v>
      </c>
      <c r="AO41" s="0" t="n">
        <v>21</v>
      </c>
    </row>
    <row r="42" customFormat="false" ht="12.75" hidden="false" customHeight="false" outlineLevel="0" collapsed="false">
      <c r="A42" s="34"/>
      <c r="B42" s="235"/>
      <c r="C42" s="235"/>
      <c r="D42" s="236"/>
      <c r="E42" s="34"/>
      <c r="F42" s="34"/>
      <c r="G42" s="34"/>
      <c r="H42" s="34"/>
      <c r="I42" s="34"/>
      <c r="AN42" s="0" t="n">
        <f aca="false">SUMIF(AM8:AM41,AN41,G8:G41)</f>
        <v>0</v>
      </c>
      <c r="AO42" s="0" t="n">
        <f aca="false">SUMIF(AM8:AM41,AO41,G8:G41)</f>
        <v>0</v>
      </c>
    </row>
  </sheetData>
  <sheetProtection sheet="true" password="c49b"/>
  <mergeCells count="13">
    <mergeCell ref="A1:G1"/>
    <mergeCell ref="C7:G7"/>
    <mergeCell ref="F8:G8"/>
    <mergeCell ref="F16:G16"/>
    <mergeCell ref="F21:G21"/>
    <mergeCell ref="B22:G22"/>
    <mergeCell ref="F28:G28"/>
    <mergeCell ref="B29:G29"/>
    <mergeCell ref="B31:G31"/>
    <mergeCell ref="B33:G33"/>
    <mergeCell ref="B34:G34"/>
    <mergeCell ref="B35:G35"/>
    <mergeCell ref="B37:G37"/>
  </mergeCells>
  <printOptions headings="false" gridLines="false" gridLinesSet="true" horizontalCentered="false" verticalCentered="false"/>
  <pageMargins left="0.590277777777778" right="0.39375" top="0.7875" bottom="0.78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H6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/>
  <cols>
    <col collapsed="false" hidden="false" max="1" min="1" style="0" width="4.18367346938776"/>
    <col collapsed="false" hidden="false" max="2" min="2" style="23" width="14.1734693877551"/>
    <col collapsed="false" hidden="false" max="3" min="3" style="23" width="62.9081632653061"/>
    <col collapsed="false" hidden="false" max="4" min="4" style="0" width="4.45408163265306"/>
    <col collapsed="false" hidden="false" max="5" min="5" style="0" width="10.3928571428571"/>
    <col collapsed="false" hidden="false" max="6" min="6" style="0" width="9.71938775510204"/>
    <col collapsed="false" hidden="false" max="7" min="7" style="0" width="12.5561224489796"/>
    <col collapsed="false" hidden="false" max="9" min="8" style="0" width="8.50510204081633"/>
    <col collapsed="false" hidden="true" max="18" min="10" style="0" width="0"/>
    <col collapsed="false" hidden="false" max="28" min="19" style="0" width="8.50510204081633"/>
    <col collapsed="false" hidden="true" max="41" min="29" style="0" width="0"/>
    <col collapsed="false" hidden="false" max="1025" min="42" style="0" width="8.50510204081633"/>
  </cols>
  <sheetData>
    <row r="1" customFormat="false" ht="16.5" hidden="false" customHeight="false" outlineLevel="0" collapsed="false">
      <c r="A1" s="162" t="s">
        <v>224</v>
      </c>
      <c r="B1" s="162"/>
      <c r="C1" s="162"/>
      <c r="D1" s="162"/>
      <c r="E1" s="162"/>
      <c r="F1" s="162"/>
      <c r="G1" s="162"/>
      <c r="AC1" s="0" t="s">
        <v>142</v>
      </c>
    </row>
    <row r="2" customFormat="false" ht="13.5" hidden="false" customHeight="false" outlineLevel="0" collapsed="false">
      <c r="A2" s="163" t="s">
        <v>122</v>
      </c>
      <c r="B2" s="164" t="s">
        <v>15</v>
      </c>
      <c r="C2" s="165" t="s">
        <v>17</v>
      </c>
      <c r="D2" s="166"/>
      <c r="E2" s="167"/>
      <c r="F2" s="167"/>
      <c r="G2" s="168"/>
    </row>
    <row r="3" customFormat="false" ht="12.75" hidden="false" customHeight="false" outlineLevel="0" collapsed="false">
      <c r="A3" s="169" t="s">
        <v>123</v>
      </c>
      <c r="B3" s="170" t="s">
        <v>51</v>
      </c>
      <c r="C3" s="171" t="s">
        <v>52</v>
      </c>
      <c r="D3" s="172"/>
      <c r="E3" s="173"/>
      <c r="F3" s="173"/>
      <c r="G3" s="174"/>
      <c r="AC3" s="23" t="s">
        <v>216</v>
      </c>
    </row>
    <row r="4" customFormat="false" ht="13.5" hidden="false" customHeight="false" outlineLevel="0" collapsed="false">
      <c r="A4" s="175" t="s">
        <v>124</v>
      </c>
      <c r="B4" s="176" t="s">
        <v>651</v>
      </c>
      <c r="C4" s="177" t="s">
        <v>652</v>
      </c>
      <c r="D4" s="178"/>
      <c r="E4" s="179"/>
      <c r="F4" s="179"/>
      <c r="G4" s="180"/>
    </row>
    <row r="5" customFormat="false" ht="14.25" hidden="false" customHeight="false" outlineLevel="0" collapsed="false">
      <c r="C5" s="181"/>
      <c r="D5" s="182"/>
    </row>
    <row r="6" customFormat="false" ht="27" hidden="false" customHeight="false" outlineLevel="0" collapsed="false">
      <c r="A6" s="183" t="s">
        <v>125</v>
      </c>
      <c r="B6" s="184" t="s">
        <v>126</v>
      </c>
      <c r="C6" s="185" t="s">
        <v>127</v>
      </c>
      <c r="D6" s="186" t="s">
        <v>128</v>
      </c>
      <c r="E6" s="187" t="s">
        <v>129</v>
      </c>
      <c r="F6" s="188" t="s">
        <v>130</v>
      </c>
      <c r="G6" s="183" t="s">
        <v>131</v>
      </c>
      <c r="H6" s="189" t="s">
        <v>143</v>
      </c>
      <c r="I6" s="190" t="s">
        <v>144</v>
      </c>
      <c r="J6" s="108"/>
    </row>
    <row r="7" customFormat="false" ht="12.75" hidden="false" customHeight="true" outlineLevel="0" collapsed="false">
      <c r="A7" s="191"/>
      <c r="B7" s="192" t="s">
        <v>145</v>
      </c>
      <c r="C7" s="193" t="s">
        <v>146</v>
      </c>
      <c r="D7" s="193"/>
      <c r="E7" s="193"/>
      <c r="F7" s="193"/>
      <c r="G7" s="193"/>
      <c r="H7" s="194"/>
      <c r="I7" s="195"/>
    </row>
    <row r="8" customFormat="false" ht="12.75" hidden="false" customHeight="false" outlineLevel="0" collapsed="false">
      <c r="A8" s="196" t="s">
        <v>147</v>
      </c>
      <c r="B8" s="197" t="s">
        <v>75</v>
      </c>
      <c r="C8" s="198" t="s">
        <v>76</v>
      </c>
      <c r="D8" s="199"/>
      <c r="E8" s="200"/>
      <c r="F8" s="201" t="n">
        <f aca="false">SUM(G9:G16)</f>
        <v>0</v>
      </c>
      <c r="G8" s="201"/>
      <c r="H8" s="202"/>
      <c r="I8" s="203"/>
      <c r="AE8" s="0" t="s">
        <v>148</v>
      </c>
    </row>
    <row r="9" customFormat="false" ht="12.75" hidden="false" customHeight="true" outlineLevel="1" collapsed="false">
      <c r="A9" s="204"/>
      <c r="B9" s="205" t="s">
        <v>744</v>
      </c>
      <c r="C9" s="205"/>
      <c r="D9" s="205"/>
      <c r="E9" s="205"/>
      <c r="F9" s="205"/>
      <c r="G9" s="205"/>
      <c r="H9" s="206"/>
      <c r="I9" s="207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  <c r="V9" s="208"/>
      <c r="W9" s="208"/>
      <c r="X9" s="208"/>
      <c r="Y9" s="208"/>
      <c r="Z9" s="208"/>
      <c r="AA9" s="208"/>
      <c r="AB9" s="208"/>
      <c r="AC9" s="208" t="n">
        <v>0</v>
      </c>
      <c r="AD9" s="208"/>
      <c r="AE9" s="208"/>
      <c r="AF9" s="208"/>
      <c r="AG9" s="208"/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customFormat="false" ht="12.75" hidden="false" customHeight="true" outlineLevel="1" collapsed="false">
      <c r="A10" s="204"/>
      <c r="B10" s="219" t="s">
        <v>745</v>
      </c>
      <c r="C10" s="219"/>
      <c r="D10" s="219"/>
      <c r="E10" s="219"/>
      <c r="F10" s="219"/>
      <c r="G10" s="219"/>
      <c r="H10" s="206"/>
      <c r="I10" s="207"/>
      <c r="J10" s="208"/>
      <c r="K10" s="208"/>
      <c r="L10" s="208"/>
      <c r="M10" s="208"/>
      <c r="N10" s="208"/>
      <c r="O10" s="208"/>
      <c r="P10" s="208"/>
      <c r="Q10" s="208"/>
      <c r="R10" s="208"/>
      <c r="S10" s="208"/>
      <c r="T10" s="208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  <c r="AE10" s="208" t="s">
        <v>173</v>
      </c>
      <c r="AF10" s="208"/>
      <c r="AG10" s="208"/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customFormat="false" ht="12.75" hidden="false" customHeight="false" outlineLevel="1" collapsed="false">
      <c r="A11" s="209" t="n">
        <v>1</v>
      </c>
      <c r="B11" s="210" t="s">
        <v>746</v>
      </c>
      <c r="C11" s="211" t="s">
        <v>747</v>
      </c>
      <c r="D11" s="212" t="s">
        <v>247</v>
      </c>
      <c r="E11" s="213" t="n">
        <v>4.8</v>
      </c>
      <c r="F11" s="214"/>
      <c r="G11" s="215" t="n">
        <f aca="false">ROUND(E11*F11,2)</f>
        <v>0</v>
      </c>
      <c r="H11" s="206" t="s">
        <v>231</v>
      </c>
      <c r="I11" s="207" t="s">
        <v>486</v>
      </c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  <c r="AE11" s="208" t="s">
        <v>155</v>
      </c>
      <c r="AF11" s="208"/>
      <c r="AG11" s="208"/>
      <c r="AH11" s="208"/>
      <c r="AI11" s="208"/>
      <c r="AJ11" s="208"/>
      <c r="AK11" s="208"/>
      <c r="AL11" s="208"/>
      <c r="AM11" s="208" t="n">
        <v>21</v>
      </c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customFormat="false" ht="12.75" hidden="false" customHeight="true" outlineLevel="1" collapsed="false">
      <c r="A12" s="204"/>
      <c r="B12" s="219" t="s">
        <v>288</v>
      </c>
      <c r="C12" s="219"/>
      <c r="D12" s="219"/>
      <c r="E12" s="219"/>
      <c r="F12" s="219"/>
      <c r="G12" s="219"/>
      <c r="H12" s="206"/>
      <c r="I12" s="207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 t="n">
        <v>0</v>
      </c>
      <c r="AD12" s="208"/>
      <c r="AE12" s="208"/>
      <c r="AF12" s="208"/>
      <c r="AG12" s="208"/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customFormat="false" ht="12.75" hidden="false" customHeight="true" outlineLevel="1" collapsed="false">
      <c r="A13" s="204"/>
      <c r="B13" s="219" t="s">
        <v>289</v>
      </c>
      <c r="C13" s="219"/>
      <c r="D13" s="219"/>
      <c r="E13" s="219"/>
      <c r="F13" s="219"/>
      <c r="G13" s="219"/>
      <c r="H13" s="206"/>
      <c r="I13" s="207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  <c r="AE13" s="208" t="s">
        <v>173</v>
      </c>
      <c r="AF13" s="208"/>
      <c r="AG13" s="208"/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customFormat="false" ht="12.75" hidden="false" customHeight="false" outlineLevel="1" collapsed="false">
      <c r="A14" s="209" t="n">
        <v>2</v>
      </c>
      <c r="B14" s="210" t="s">
        <v>517</v>
      </c>
      <c r="C14" s="211" t="s">
        <v>518</v>
      </c>
      <c r="D14" s="212" t="s">
        <v>247</v>
      </c>
      <c r="E14" s="213" t="n">
        <v>4.8</v>
      </c>
      <c r="F14" s="214"/>
      <c r="G14" s="215" t="n">
        <f aca="false">ROUND(E14*F14,2)</f>
        <v>0</v>
      </c>
      <c r="H14" s="206" t="s">
        <v>231</v>
      </c>
      <c r="I14" s="207" t="s">
        <v>486</v>
      </c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 t="s">
        <v>155</v>
      </c>
      <c r="AF14" s="208"/>
      <c r="AG14" s="208"/>
      <c r="AH14" s="208"/>
      <c r="AI14" s="208"/>
      <c r="AJ14" s="208"/>
      <c r="AK14" s="208"/>
      <c r="AL14" s="208"/>
      <c r="AM14" s="208" t="n">
        <v>21</v>
      </c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customFormat="false" ht="12.75" hidden="false" customHeight="true" outlineLevel="1" collapsed="false">
      <c r="A15" s="204"/>
      <c r="B15" s="219" t="s">
        <v>748</v>
      </c>
      <c r="C15" s="219"/>
      <c r="D15" s="219"/>
      <c r="E15" s="219"/>
      <c r="F15" s="219"/>
      <c r="G15" s="219"/>
      <c r="H15" s="206"/>
      <c r="I15" s="207"/>
      <c r="J15" s="208"/>
      <c r="K15" s="208"/>
      <c r="L15" s="208"/>
      <c r="M15" s="208"/>
      <c r="N15" s="208"/>
      <c r="O15" s="208"/>
      <c r="P15" s="208"/>
      <c r="Q15" s="208"/>
      <c r="R15" s="208"/>
      <c r="S15" s="208"/>
      <c r="T15" s="208"/>
      <c r="U15" s="208"/>
      <c r="V15" s="208"/>
      <c r="W15" s="208"/>
      <c r="X15" s="208"/>
      <c r="Y15" s="208"/>
      <c r="Z15" s="208"/>
      <c r="AA15" s="208"/>
      <c r="AB15" s="208"/>
      <c r="AC15" s="208" t="n">
        <v>0</v>
      </c>
      <c r="AD15" s="208"/>
      <c r="AE15" s="208"/>
      <c r="AF15" s="208"/>
      <c r="AG15" s="208"/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customFormat="false" ht="12.75" hidden="false" customHeight="false" outlineLevel="1" collapsed="false">
      <c r="A16" s="209" t="n">
        <v>3</v>
      </c>
      <c r="B16" s="210" t="s">
        <v>749</v>
      </c>
      <c r="C16" s="211" t="s">
        <v>750</v>
      </c>
      <c r="D16" s="212" t="s">
        <v>247</v>
      </c>
      <c r="E16" s="213" t="n">
        <v>4.8</v>
      </c>
      <c r="F16" s="214"/>
      <c r="G16" s="215" t="n">
        <f aca="false">ROUND(E16*F16,2)</f>
        <v>0</v>
      </c>
      <c r="H16" s="206" t="s">
        <v>231</v>
      </c>
      <c r="I16" s="207" t="s">
        <v>154</v>
      </c>
      <c r="J16" s="208"/>
      <c r="K16" s="208"/>
      <c r="L16" s="208"/>
      <c r="M16" s="208"/>
      <c r="N16" s="208"/>
      <c r="O16" s="208"/>
      <c r="P16" s="208"/>
      <c r="Q16" s="208"/>
      <c r="R16" s="208"/>
      <c r="S16" s="208"/>
      <c r="T16" s="208"/>
      <c r="U16" s="208"/>
      <c r="V16" s="208"/>
      <c r="W16" s="208"/>
      <c r="X16" s="208"/>
      <c r="Y16" s="208"/>
      <c r="Z16" s="208"/>
      <c r="AA16" s="208"/>
      <c r="AB16" s="208"/>
      <c r="AC16" s="208"/>
      <c r="AD16" s="208"/>
      <c r="AE16" s="208" t="s">
        <v>155</v>
      </c>
      <c r="AF16" s="208"/>
      <c r="AG16" s="208"/>
      <c r="AH16" s="208"/>
      <c r="AI16" s="208"/>
      <c r="AJ16" s="208"/>
      <c r="AK16" s="208"/>
      <c r="AL16" s="208"/>
      <c r="AM16" s="208" t="n">
        <v>21</v>
      </c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customFormat="false" ht="12.75" hidden="false" customHeight="false" outlineLevel="0" collapsed="false">
      <c r="A17" s="196" t="s">
        <v>147</v>
      </c>
      <c r="B17" s="197" t="s">
        <v>77</v>
      </c>
      <c r="C17" s="198" t="s">
        <v>78</v>
      </c>
      <c r="D17" s="199"/>
      <c r="E17" s="200"/>
      <c r="F17" s="220" t="n">
        <f aca="false">SUM(G18:G23)</f>
        <v>0</v>
      </c>
      <c r="G17" s="220"/>
      <c r="H17" s="202"/>
      <c r="I17" s="203"/>
      <c r="AE17" s="0" t="s">
        <v>148</v>
      </c>
    </row>
    <row r="18" customFormat="false" ht="12.75" hidden="false" customHeight="true" outlineLevel="1" collapsed="false">
      <c r="A18" s="204"/>
      <c r="B18" s="205" t="s">
        <v>542</v>
      </c>
      <c r="C18" s="205"/>
      <c r="D18" s="205"/>
      <c r="E18" s="205"/>
      <c r="F18" s="205"/>
      <c r="G18" s="205"/>
      <c r="H18" s="206"/>
      <c r="I18" s="207"/>
      <c r="J18" s="208"/>
      <c r="K18" s="208"/>
      <c r="L18" s="208"/>
      <c r="M18" s="208"/>
      <c r="N18" s="208"/>
      <c r="O18" s="208"/>
      <c r="P18" s="208"/>
      <c r="Q18" s="208"/>
      <c r="R18" s="208"/>
      <c r="S18" s="208"/>
      <c r="T18" s="208"/>
      <c r="U18" s="208"/>
      <c r="V18" s="208"/>
      <c r="W18" s="208"/>
      <c r="X18" s="208"/>
      <c r="Y18" s="208"/>
      <c r="Z18" s="208"/>
      <c r="AA18" s="208"/>
      <c r="AB18" s="208"/>
      <c r="AC18" s="208" t="n">
        <v>0</v>
      </c>
      <c r="AD18" s="208"/>
      <c r="AE18" s="208"/>
      <c r="AF18" s="208"/>
      <c r="AG18" s="208"/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customFormat="false" ht="12.75" hidden="false" customHeight="false" outlineLevel="1" collapsed="false">
      <c r="A19" s="209" t="n">
        <v>4</v>
      </c>
      <c r="B19" s="210" t="s">
        <v>751</v>
      </c>
      <c r="C19" s="211" t="s">
        <v>752</v>
      </c>
      <c r="D19" s="212" t="s">
        <v>247</v>
      </c>
      <c r="E19" s="213" t="n">
        <v>1.2</v>
      </c>
      <c r="F19" s="214"/>
      <c r="G19" s="215" t="n">
        <f aca="false">ROUND(E19*F19,2)</f>
        <v>0</v>
      </c>
      <c r="H19" s="206" t="s">
        <v>545</v>
      </c>
      <c r="I19" s="207" t="s">
        <v>486</v>
      </c>
      <c r="J19" s="208"/>
      <c r="K19" s="208"/>
      <c r="L19" s="208"/>
      <c r="M19" s="208"/>
      <c r="N19" s="208"/>
      <c r="O19" s="208"/>
      <c r="P19" s="208"/>
      <c r="Q19" s="208"/>
      <c r="R19" s="208"/>
      <c r="S19" s="208"/>
      <c r="T19" s="208"/>
      <c r="U19" s="208"/>
      <c r="V19" s="208"/>
      <c r="W19" s="208"/>
      <c r="X19" s="208"/>
      <c r="Y19" s="208"/>
      <c r="Z19" s="208"/>
      <c r="AA19" s="208"/>
      <c r="AB19" s="208"/>
      <c r="AC19" s="208"/>
      <c r="AD19" s="208"/>
      <c r="AE19" s="208" t="s">
        <v>155</v>
      </c>
      <c r="AF19" s="208"/>
      <c r="AG19" s="208"/>
      <c r="AH19" s="208"/>
      <c r="AI19" s="208"/>
      <c r="AJ19" s="208"/>
      <c r="AK19" s="208"/>
      <c r="AL19" s="208"/>
      <c r="AM19" s="208" t="n">
        <v>21</v>
      </c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customFormat="false" ht="12.75" hidden="false" customHeight="true" outlineLevel="1" collapsed="false">
      <c r="A20" s="204"/>
      <c r="B20" s="219" t="s">
        <v>753</v>
      </c>
      <c r="C20" s="219"/>
      <c r="D20" s="219"/>
      <c r="E20" s="219"/>
      <c r="F20" s="219"/>
      <c r="G20" s="219"/>
      <c r="H20" s="206"/>
      <c r="I20" s="207"/>
      <c r="J20" s="208"/>
      <c r="K20" s="208"/>
      <c r="L20" s="208"/>
      <c r="M20" s="208"/>
      <c r="N20" s="208"/>
      <c r="O20" s="208"/>
      <c r="P20" s="208"/>
      <c r="Q20" s="208"/>
      <c r="R20" s="208"/>
      <c r="S20" s="208"/>
      <c r="T20" s="208"/>
      <c r="U20" s="208"/>
      <c r="V20" s="208"/>
      <c r="W20" s="208"/>
      <c r="X20" s="208"/>
      <c r="Y20" s="208"/>
      <c r="Z20" s="208"/>
      <c r="AA20" s="208"/>
      <c r="AB20" s="208"/>
      <c r="AC20" s="208" t="n">
        <v>0</v>
      </c>
      <c r="AD20" s="208"/>
      <c r="AE20" s="208"/>
      <c r="AF20" s="208"/>
      <c r="AG20" s="208"/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customFormat="false" ht="12.75" hidden="false" customHeight="true" outlineLevel="1" collapsed="false">
      <c r="A21" s="204"/>
      <c r="B21" s="219" t="s">
        <v>754</v>
      </c>
      <c r="C21" s="219"/>
      <c r="D21" s="219"/>
      <c r="E21" s="219"/>
      <c r="F21" s="219"/>
      <c r="G21" s="219"/>
      <c r="H21" s="206"/>
      <c r="I21" s="207"/>
      <c r="J21" s="208"/>
      <c r="K21" s="208"/>
      <c r="L21" s="208"/>
      <c r="M21" s="208"/>
      <c r="N21" s="208"/>
      <c r="O21" s="208"/>
      <c r="P21" s="208"/>
      <c r="Q21" s="208"/>
      <c r="R21" s="208"/>
      <c r="S21" s="208"/>
      <c r="T21" s="208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  <c r="AE21" s="208" t="s">
        <v>173</v>
      </c>
      <c r="AF21" s="208"/>
      <c r="AG21" s="208"/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customFormat="false" ht="12.75" hidden="false" customHeight="false" outlineLevel="1" collapsed="false">
      <c r="A22" s="209" t="n">
        <v>5</v>
      </c>
      <c r="B22" s="210" t="s">
        <v>755</v>
      </c>
      <c r="C22" s="211" t="s">
        <v>756</v>
      </c>
      <c r="D22" s="212" t="s">
        <v>337</v>
      </c>
      <c r="E22" s="213" t="n">
        <v>12</v>
      </c>
      <c r="F22" s="214"/>
      <c r="G22" s="215" t="n">
        <f aca="false">ROUND(E22*F22,2)</f>
        <v>0</v>
      </c>
      <c r="H22" s="206" t="s">
        <v>556</v>
      </c>
      <c r="I22" s="207" t="s">
        <v>154</v>
      </c>
      <c r="J22" s="208"/>
      <c r="K22" s="208"/>
      <c r="L22" s="208"/>
      <c r="M22" s="208"/>
      <c r="N22" s="208"/>
      <c r="O22" s="208"/>
      <c r="P22" s="208"/>
      <c r="Q22" s="208"/>
      <c r="R22" s="208"/>
      <c r="S22" s="208"/>
      <c r="T22" s="208"/>
      <c r="U22" s="208"/>
      <c r="V22" s="208"/>
      <c r="W22" s="208"/>
      <c r="X22" s="208"/>
      <c r="Y22" s="208"/>
      <c r="Z22" s="208"/>
      <c r="AA22" s="208"/>
      <c r="AB22" s="208"/>
      <c r="AC22" s="208"/>
      <c r="AD22" s="208"/>
      <c r="AE22" s="208" t="s">
        <v>155</v>
      </c>
      <c r="AF22" s="208"/>
      <c r="AG22" s="208"/>
      <c r="AH22" s="208"/>
      <c r="AI22" s="208"/>
      <c r="AJ22" s="208"/>
      <c r="AK22" s="208"/>
      <c r="AL22" s="208"/>
      <c r="AM22" s="208" t="n">
        <v>21</v>
      </c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customFormat="false" ht="12.75" hidden="false" customHeight="false" outlineLevel="1" collapsed="false">
      <c r="A23" s="209" t="n">
        <v>6</v>
      </c>
      <c r="B23" s="210" t="s">
        <v>757</v>
      </c>
      <c r="C23" s="211" t="s">
        <v>758</v>
      </c>
      <c r="D23" s="212" t="s">
        <v>337</v>
      </c>
      <c r="E23" s="213" t="n">
        <v>12</v>
      </c>
      <c r="F23" s="214"/>
      <c r="G23" s="215" t="n">
        <f aca="false">ROUND(E23*F23,2)</f>
        <v>0</v>
      </c>
      <c r="H23" s="206" t="s">
        <v>331</v>
      </c>
      <c r="I23" s="207" t="s">
        <v>154</v>
      </c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 t="s">
        <v>155</v>
      </c>
      <c r="AF23" s="208"/>
      <c r="AG23" s="208"/>
      <c r="AH23" s="208"/>
      <c r="AI23" s="208"/>
      <c r="AJ23" s="208"/>
      <c r="AK23" s="208"/>
      <c r="AL23" s="208"/>
      <c r="AM23" s="208" t="n">
        <v>21</v>
      </c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customFormat="false" ht="12.75" hidden="false" customHeight="false" outlineLevel="0" collapsed="false">
      <c r="A24" s="196" t="s">
        <v>147</v>
      </c>
      <c r="B24" s="197" t="s">
        <v>79</v>
      </c>
      <c r="C24" s="198" t="s">
        <v>80</v>
      </c>
      <c r="D24" s="199"/>
      <c r="E24" s="200"/>
      <c r="F24" s="220" t="n">
        <f aca="false">SUM(G25:G32)</f>
        <v>0</v>
      </c>
      <c r="G24" s="220"/>
      <c r="H24" s="202"/>
      <c r="I24" s="203"/>
      <c r="AE24" s="0" t="s">
        <v>148</v>
      </c>
    </row>
    <row r="25" customFormat="false" ht="12.75" hidden="false" customHeight="true" outlineLevel="1" collapsed="false">
      <c r="A25" s="204"/>
      <c r="B25" s="205" t="s">
        <v>759</v>
      </c>
      <c r="C25" s="205"/>
      <c r="D25" s="205"/>
      <c r="E25" s="205"/>
      <c r="F25" s="205"/>
      <c r="G25" s="205"/>
      <c r="H25" s="206"/>
      <c r="I25" s="207"/>
      <c r="J25" s="208"/>
      <c r="K25" s="208"/>
      <c r="L25" s="208"/>
      <c r="M25" s="208"/>
      <c r="N25" s="208"/>
      <c r="O25" s="208"/>
      <c r="P25" s="208"/>
      <c r="Q25" s="208"/>
      <c r="R25" s="208"/>
      <c r="S25" s="208"/>
      <c r="T25" s="208"/>
      <c r="U25" s="208"/>
      <c r="V25" s="208"/>
      <c r="W25" s="208"/>
      <c r="X25" s="208"/>
      <c r="Y25" s="208"/>
      <c r="Z25" s="208"/>
      <c r="AA25" s="208"/>
      <c r="AB25" s="208"/>
      <c r="AC25" s="208" t="n">
        <v>0</v>
      </c>
      <c r="AD25" s="208"/>
      <c r="AE25" s="208"/>
      <c r="AF25" s="208"/>
      <c r="AG25" s="208"/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customFormat="false" ht="12.75" hidden="false" customHeight="true" outlineLevel="1" collapsed="false">
      <c r="A26" s="204"/>
      <c r="B26" s="219" t="s">
        <v>760</v>
      </c>
      <c r="C26" s="219"/>
      <c r="D26" s="219"/>
      <c r="E26" s="219"/>
      <c r="F26" s="219"/>
      <c r="G26" s="219"/>
      <c r="H26" s="206"/>
      <c r="I26" s="207"/>
      <c r="J26" s="208"/>
      <c r="K26" s="208"/>
      <c r="L26" s="208"/>
      <c r="M26" s="208"/>
      <c r="N26" s="208"/>
      <c r="O26" s="208"/>
      <c r="P26" s="208"/>
      <c r="Q26" s="208"/>
      <c r="R26" s="208"/>
      <c r="S26" s="208"/>
      <c r="T26" s="208"/>
      <c r="U26" s="208"/>
      <c r="V26" s="208"/>
      <c r="W26" s="208"/>
      <c r="X26" s="208"/>
      <c r="Y26" s="208"/>
      <c r="Z26" s="208"/>
      <c r="AA26" s="208"/>
      <c r="AB26" s="208"/>
      <c r="AC26" s="208"/>
      <c r="AD26" s="208"/>
      <c r="AE26" s="208" t="s">
        <v>173</v>
      </c>
      <c r="AF26" s="208"/>
      <c r="AG26" s="208"/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customFormat="false" ht="22.5" hidden="false" customHeight="false" outlineLevel="1" collapsed="false">
      <c r="A27" s="209" t="n">
        <v>7</v>
      </c>
      <c r="B27" s="210" t="s">
        <v>761</v>
      </c>
      <c r="C27" s="211" t="s">
        <v>762</v>
      </c>
      <c r="D27" s="212" t="s">
        <v>337</v>
      </c>
      <c r="E27" s="213" t="n">
        <v>12</v>
      </c>
      <c r="F27" s="214"/>
      <c r="G27" s="215" t="n">
        <f aca="false">ROUND(E27*F27,2)</f>
        <v>0</v>
      </c>
      <c r="H27" s="206" t="s">
        <v>550</v>
      </c>
      <c r="I27" s="207" t="s">
        <v>154</v>
      </c>
      <c r="J27" s="208"/>
      <c r="K27" s="208"/>
      <c r="L27" s="208"/>
      <c r="M27" s="208"/>
      <c r="N27" s="208"/>
      <c r="O27" s="208"/>
      <c r="P27" s="208"/>
      <c r="Q27" s="208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  <c r="AE27" s="208" t="s">
        <v>155</v>
      </c>
      <c r="AF27" s="208"/>
      <c r="AG27" s="208"/>
      <c r="AH27" s="208"/>
      <c r="AI27" s="208"/>
      <c r="AJ27" s="208"/>
      <c r="AK27" s="208"/>
      <c r="AL27" s="208"/>
      <c r="AM27" s="208" t="n">
        <v>21</v>
      </c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customFormat="false" ht="12.75" hidden="false" customHeight="true" outlineLevel="1" collapsed="false">
      <c r="A28" s="204"/>
      <c r="B28" s="219" t="s">
        <v>763</v>
      </c>
      <c r="C28" s="219"/>
      <c r="D28" s="219"/>
      <c r="E28" s="219"/>
      <c r="F28" s="219"/>
      <c r="G28" s="219"/>
      <c r="H28" s="206"/>
      <c r="I28" s="207"/>
      <c r="J28" s="208"/>
      <c r="K28" s="208"/>
      <c r="L28" s="208"/>
      <c r="M28" s="208"/>
      <c r="N28" s="208"/>
      <c r="O28" s="208"/>
      <c r="P28" s="208"/>
      <c r="Q28" s="208"/>
      <c r="R28" s="208"/>
      <c r="S28" s="208"/>
      <c r="T28" s="208"/>
      <c r="U28" s="208"/>
      <c r="V28" s="208"/>
      <c r="W28" s="208"/>
      <c r="X28" s="208"/>
      <c r="Y28" s="208"/>
      <c r="Z28" s="208"/>
      <c r="AA28" s="208"/>
      <c r="AB28" s="208"/>
      <c r="AC28" s="208" t="n">
        <v>0</v>
      </c>
      <c r="AD28" s="208"/>
      <c r="AE28" s="208"/>
      <c r="AF28" s="208"/>
      <c r="AG28" s="208"/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customFormat="false" ht="12.75" hidden="false" customHeight="true" outlineLevel="1" collapsed="false">
      <c r="A29" s="204"/>
      <c r="B29" s="219" t="s">
        <v>764</v>
      </c>
      <c r="C29" s="219"/>
      <c r="D29" s="219"/>
      <c r="E29" s="219"/>
      <c r="F29" s="219"/>
      <c r="G29" s="219"/>
      <c r="H29" s="206"/>
      <c r="I29" s="207"/>
      <c r="J29" s="208"/>
      <c r="K29" s="208"/>
      <c r="L29" s="208"/>
      <c r="M29" s="208"/>
      <c r="N29" s="208"/>
      <c r="O29" s="208"/>
      <c r="P29" s="208"/>
      <c r="Q29" s="208"/>
      <c r="R29" s="208"/>
      <c r="S29" s="208"/>
      <c r="T29" s="208"/>
      <c r="U29" s="208"/>
      <c r="V29" s="208"/>
      <c r="W29" s="208"/>
      <c r="X29" s="208"/>
      <c r="Y29" s="208"/>
      <c r="Z29" s="208"/>
      <c r="AA29" s="208"/>
      <c r="AB29" s="208"/>
      <c r="AC29" s="208"/>
      <c r="AD29" s="208"/>
      <c r="AE29" s="208" t="s">
        <v>173</v>
      </c>
      <c r="AF29" s="208"/>
      <c r="AG29" s="208"/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customFormat="false" ht="12.75" hidden="false" customHeight="false" outlineLevel="1" collapsed="false">
      <c r="A30" s="209" t="n">
        <v>8</v>
      </c>
      <c r="B30" s="210" t="s">
        <v>765</v>
      </c>
      <c r="C30" s="211" t="s">
        <v>766</v>
      </c>
      <c r="D30" s="212" t="s">
        <v>337</v>
      </c>
      <c r="E30" s="213" t="n">
        <v>14</v>
      </c>
      <c r="F30" s="214"/>
      <c r="G30" s="215" t="n">
        <f aca="false">ROUND(E30*F30,2)</f>
        <v>0</v>
      </c>
      <c r="H30" s="206" t="s">
        <v>550</v>
      </c>
      <c r="I30" s="207" t="s">
        <v>154</v>
      </c>
      <c r="J30" s="208"/>
      <c r="K30" s="208"/>
      <c r="L30" s="208"/>
      <c r="M30" s="208"/>
      <c r="N30" s="208"/>
      <c r="O30" s="208"/>
      <c r="P30" s="208"/>
      <c r="Q30" s="208"/>
      <c r="R30" s="208"/>
      <c r="S30" s="208"/>
      <c r="T30" s="208"/>
      <c r="U30" s="208"/>
      <c r="V30" s="208"/>
      <c r="W30" s="208"/>
      <c r="X30" s="208"/>
      <c r="Y30" s="208"/>
      <c r="Z30" s="208"/>
      <c r="AA30" s="208"/>
      <c r="AB30" s="208"/>
      <c r="AC30" s="208"/>
      <c r="AD30" s="208"/>
      <c r="AE30" s="208" t="s">
        <v>155</v>
      </c>
      <c r="AF30" s="208"/>
      <c r="AG30" s="208"/>
      <c r="AH30" s="208"/>
      <c r="AI30" s="208"/>
      <c r="AJ30" s="208"/>
      <c r="AK30" s="208"/>
      <c r="AL30" s="208"/>
      <c r="AM30" s="208" t="n">
        <v>21</v>
      </c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customFormat="false" ht="12.75" hidden="false" customHeight="false" outlineLevel="1" collapsed="false">
      <c r="A31" s="209" t="n">
        <v>9</v>
      </c>
      <c r="B31" s="210" t="s">
        <v>767</v>
      </c>
      <c r="C31" s="211" t="s">
        <v>768</v>
      </c>
      <c r="D31" s="212" t="s">
        <v>337</v>
      </c>
      <c r="E31" s="213" t="n">
        <v>12</v>
      </c>
      <c r="F31" s="214"/>
      <c r="G31" s="215" t="n">
        <f aca="false">ROUND(E31*F31,2)</f>
        <v>0</v>
      </c>
      <c r="H31" s="206" t="s">
        <v>331</v>
      </c>
      <c r="I31" s="207" t="s">
        <v>486</v>
      </c>
      <c r="J31" s="208"/>
      <c r="K31" s="208"/>
      <c r="L31" s="208"/>
      <c r="M31" s="208"/>
      <c r="N31" s="208"/>
      <c r="O31" s="208"/>
      <c r="P31" s="208"/>
      <c r="Q31" s="208"/>
      <c r="R31" s="208"/>
      <c r="S31" s="208"/>
      <c r="T31" s="208"/>
      <c r="U31" s="208"/>
      <c r="V31" s="208"/>
      <c r="W31" s="208"/>
      <c r="X31" s="208"/>
      <c r="Y31" s="208"/>
      <c r="Z31" s="208"/>
      <c r="AA31" s="208"/>
      <c r="AB31" s="208"/>
      <c r="AC31" s="208"/>
      <c r="AD31" s="208"/>
      <c r="AE31" s="208" t="s">
        <v>155</v>
      </c>
      <c r="AF31" s="208"/>
      <c r="AG31" s="208"/>
      <c r="AH31" s="208"/>
      <c r="AI31" s="208"/>
      <c r="AJ31" s="208"/>
      <c r="AK31" s="208"/>
      <c r="AL31" s="208"/>
      <c r="AM31" s="208" t="n">
        <v>21</v>
      </c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customFormat="false" ht="12.75" hidden="false" customHeight="false" outlineLevel="1" collapsed="false">
      <c r="A32" s="209" t="n">
        <v>10</v>
      </c>
      <c r="B32" s="210" t="s">
        <v>769</v>
      </c>
      <c r="C32" s="211" t="s">
        <v>770</v>
      </c>
      <c r="D32" s="212" t="s">
        <v>337</v>
      </c>
      <c r="E32" s="213" t="n">
        <v>14</v>
      </c>
      <c r="F32" s="214"/>
      <c r="G32" s="215" t="n">
        <f aca="false">ROUND(E32*F32,2)</f>
        <v>0</v>
      </c>
      <c r="H32" s="206" t="s">
        <v>331</v>
      </c>
      <c r="I32" s="207" t="s">
        <v>154</v>
      </c>
      <c r="J32" s="208"/>
      <c r="K32" s="208"/>
      <c r="L32" s="208"/>
      <c r="M32" s="208"/>
      <c r="N32" s="208"/>
      <c r="O32" s="208"/>
      <c r="P32" s="208"/>
      <c r="Q32" s="208"/>
      <c r="R32" s="208"/>
      <c r="S32" s="208"/>
      <c r="T32" s="208"/>
      <c r="U32" s="208"/>
      <c r="V32" s="208"/>
      <c r="W32" s="208"/>
      <c r="X32" s="208"/>
      <c r="Y32" s="208"/>
      <c r="Z32" s="208"/>
      <c r="AA32" s="208"/>
      <c r="AB32" s="208"/>
      <c r="AC32" s="208"/>
      <c r="AD32" s="208"/>
      <c r="AE32" s="208" t="s">
        <v>155</v>
      </c>
      <c r="AF32" s="208"/>
      <c r="AG32" s="208"/>
      <c r="AH32" s="208"/>
      <c r="AI32" s="208"/>
      <c r="AJ32" s="208"/>
      <c r="AK32" s="208"/>
      <c r="AL32" s="208"/>
      <c r="AM32" s="208" t="n">
        <v>21</v>
      </c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customFormat="false" ht="12.75" hidden="false" customHeight="false" outlineLevel="0" collapsed="false">
      <c r="A33" s="196" t="s">
        <v>147</v>
      </c>
      <c r="B33" s="197" t="s">
        <v>93</v>
      </c>
      <c r="C33" s="198" t="s">
        <v>94</v>
      </c>
      <c r="D33" s="199"/>
      <c r="E33" s="200"/>
      <c r="F33" s="220" t="n">
        <f aca="false">SUM(G34:G43)</f>
        <v>0</v>
      </c>
      <c r="G33" s="220"/>
      <c r="H33" s="202"/>
      <c r="I33" s="203"/>
      <c r="AE33" s="0" t="s">
        <v>148</v>
      </c>
    </row>
    <row r="34" customFormat="false" ht="12.75" hidden="false" customHeight="false" outlineLevel="1" collapsed="false">
      <c r="A34" s="209" t="n">
        <v>11</v>
      </c>
      <c r="B34" s="210" t="s">
        <v>771</v>
      </c>
      <c r="C34" s="211" t="s">
        <v>772</v>
      </c>
      <c r="D34" s="212" t="s">
        <v>337</v>
      </c>
      <c r="E34" s="213" t="n">
        <v>6</v>
      </c>
      <c r="F34" s="214"/>
      <c r="G34" s="215" t="n">
        <f aca="false">ROUND(E34*F34,2)</f>
        <v>0</v>
      </c>
      <c r="H34" s="206" t="s">
        <v>331</v>
      </c>
      <c r="I34" s="207" t="s">
        <v>154</v>
      </c>
      <c r="J34" s="208"/>
      <c r="K34" s="208"/>
      <c r="L34" s="208"/>
      <c r="M34" s="208"/>
      <c r="N34" s="208"/>
      <c r="O34" s="208"/>
      <c r="P34" s="208"/>
      <c r="Q34" s="208"/>
      <c r="R34" s="208"/>
      <c r="S34" s="208"/>
      <c r="T34" s="208"/>
      <c r="U34" s="208"/>
      <c r="V34" s="208"/>
      <c r="W34" s="208"/>
      <c r="X34" s="208"/>
      <c r="Y34" s="208"/>
      <c r="Z34" s="208"/>
      <c r="AA34" s="208"/>
      <c r="AB34" s="208"/>
      <c r="AC34" s="208"/>
      <c r="AD34" s="208"/>
      <c r="AE34" s="208" t="s">
        <v>155</v>
      </c>
      <c r="AF34" s="208"/>
      <c r="AG34" s="208"/>
      <c r="AH34" s="208"/>
      <c r="AI34" s="208"/>
      <c r="AJ34" s="208"/>
      <c r="AK34" s="208"/>
      <c r="AL34" s="208"/>
      <c r="AM34" s="208" t="n">
        <v>21</v>
      </c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customFormat="false" ht="22.5" hidden="false" customHeight="false" outlineLevel="1" collapsed="false">
      <c r="A35" s="209" t="n">
        <v>12</v>
      </c>
      <c r="B35" s="210" t="s">
        <v>773</v>
      </c>
      <c r="C35" s="211" t="s">
        <v>774</v>
      </c>
      <c r="D35" s="212" t="s">
        <v>221</v>
      </c>
      <c r="E35" s="213" t="n">
        <v>28</v>
      </c>
      <c r="F35" s="214"/>
      <c r="G35" s="215" t="n">
        <f aca="false">ROUND(E35*F35,2)</f>
        <v>0</v>
      </c>
      <c r="H35" s="206" t="s">
        <v>331</v>
      </c>
      <c r="I35" s="207" t="s">
        <v>154</v>
      </c>
      <c r="J35" s="208"/>
      <c r="K35" s="208"/>
      <c r="L35" s="208"/>
      <c r="M35" s="208"/>
      <c r="N35" s="208"/>
      <c r="O35" s="208"/>
      <c r="P35" s="208"/>
      <c r="Q35" s="208"/>
      <c r="R35" s="208"/>
      <c r="S35" s="208"/>
      <c r="T35" s="208"/>
      <c r="U35" s="208"/>
      <c r="V35" s="208"/>
      <c r="W35" s="208"/>
      <c r="X35" s="208"/>
      <c r="Y35" s="208"/>
      <c r="Z35" s="208"/>
      <c r="AA35" s="208"/>
      <c r="AB35" s="208"/>
      <c r="AC35" s="208"/>
      <c r="AD35" s="208"/>
      <c r="AE35" s="208" t="s">
        <v>155</v>
      </c>
      <c r="AF35" s="208"/>
      <c r="AG35" s="208"/>
      <c r="AH35" s="208"/>
      <c r="AI35" s="208"/>
      <c r="AJ35" s="208"/>
      <c r="AK35" s="208"/>
      <c r="AL35" s="208"/>
      <c r="AM35" s="208" t="n">
        <v>21</v>
      </c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customFormat="false" ht="12.75" hidden="false" customHeight="false" outlineLevel="1" collapsed="false">
      <c r="A36" s="209" t="n">
        <v>13</v>
      </c>
      <c r="B36" s="210" t="s">
        <v>775</v>
      </c>
      <c r="C36" s="211" t="s">
        <v>776</v>
      </c>
      <c r="D36" s="212" t="s">
        <v>221</v>
      </c>
      <c r="E36" s="213" t="n">
        <v>28</v>
      </c>
      <c r="F36" s="214"/>
      <c r="G36" s="215" t="n">
        <f aca="false">ROUND(E36*F36,2)</f>
        <v>0</v>
      </c>
      <c r="H36" s="206" t="s">
        <v>331</v>
      </c>
      <c r="I36" s="207" t="s">
        <v>154</v>
      </c>
      <c r="J36" s="208"/>
      <c r="K36" s="208"/>
      <c r="L36" s="208"/>
      <c r="M36" s="208"/>
      <c r="N36" s="208"/>
      <c r="O36" s="208"/>
      <c r="P36" s="208"/>
      <c r="Q36" s="208"/>
      <c r="R36" s="208"/>
      <c r="S36" s="208"/>
      <c r="T36" s="208"/>
      <c r="U36" s="208"/>
      <c r="V36" s="208"/>
      <c r="W36" s="208"/>
      <c r="X36" s="208"/>
      <c r="Y36" s="208"/>
      <c r="Z36" s="208"/>
      <c r="AA36" s="208"/>
      <c r="AB36" s="208"/>
      <c r="AC36" s="208"/>
      <c r="AD36" s="208"/>
      <c r="AE36" s="208" t="s">
        <v>155</v>
      </c>
      <c r="AF36" s="208"/>
      <c r="AG36" s="208"/>
      <c r="AH36" s="208"/>
      <c r="AI36" s="208"/>
      <c r="AJ36" s="208"/>
      <c r="AK36" s="208"/>
      <c r="AL36" s="208"/>
      <c r="AM36" s="208" t="n">
        <v>21</v>
      </c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customFormat="false" ht="12.75" hidden="false" customHeight="false" outlineLevel="1" collapsed="false">
      <c r="A37" s="209" t="n">
        <v>14</v>
      </c>
      <c r="B37" s="210" t="s">
        <v>777</v>
      </c>
      <c r="C37" s="211" t="s">
        <v>778</v>
      </c>
      <c r="D37" s="212" t="s">
        <v>221</v>
      </c>
      <c r="E37" s="213" t="n">
        <v>84</v>
      </c>
      <c r="F37" s="214"/>
      <c r="G37" s="215" t="n">
        <f aca="false">ROUND(E37*F37,2)</f>
        <v>0</v>
      </c>
      <c r="H37" s="206" t="s">
        <v>331</v>
      </c>
      <c r="I37" s="207" t="s">
        <v>154</v>
      </c>
      <c r="J37" s="208"/>
      <c r="K37" s="208"/>
      <c r="L37" s="208"/>
      <c r="M37" s="208"/>
      <c r="N37" s="208"/>
      <c r="O37" s="208"/>
      <c r="P37" s="208"/>
      <c r="Q37" s="208"/>
      <c r="R37" s="208"/>
      <c r="S37" s="208"/>
      <c r="T37" s="208"/>
      <c r="U37" s="208"/>
      <c r="V37" s="208"/>
      <c r="W37" s="208"/>
      <c r="X37" s="208"/>
      <c r="Y37" s="208"/>
      <c r="Z37" s="208"/>
      <c r="AA37" s="208"/>
      <c r="AB37" s="208"/>
      <c r="AC37" s="208"/>
      <c r="AD37" s="208"/>
      <c r="AE37" s="208" t="s">
        <v>155</v>
      </c>
      <c r="AF37" s="208"/>
      <c r="AG37" s="208"/>
      <c r="AH37" s="208"/>
      <c r="AI37" s="208"/>
      <c r="AJ37" s="208"/>
      <c r="AK37" s="208"/>
      <c r="AL37" s="208"/>
      <c r="AM37" s="208" t="n">
        <v>21</v>
      </c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customFormat="false" ht="12.75" hidden="false" customHeight="false" outlineLevel="1" collapsed="false">
      <c r="A38" s="209" t="n">
        <v>15</v>
      </c>
      <c r="B38" s="210" t="s">
        <v>779</v>
      </c>
      <c r="C38" s="211" t="s">
        <v>780</v>
      </c>
      <c r="D38" s="212" t="s">
        <v>337</v>
      </c>
      <c r="E38" s="213" t="n">
        <v>8</v>
      </c>
      <c r="F38" s="214"/>
      <c r="G38" s="215" t="n">
        <f aca="false">ROUND(E38*F38,2)</f>
        <v>0</v>
      </c>
      <c r="H38" s="206" t="s">
        <v>331</v>
      </c>
      <c r="I38" s="207" t="s">
        <v>154</v>
      </c>
      <c r="J38" s="208"/>
      <c r="K38" s="208"/>
      <c r="L38" s="208"/>
      <c r="M38" s="208"/>
      <c r="N38" s="208"/>
      <c r="O38" s="208"/>
      <c r="P38" s="208"/>
      <c r="Q38" s="208"/>
      <c r="R38" s="208"/>
      <c r="S38" s="208"/>
      <c r="T38" s="208"/>
      <c r="U38" s="208"/>
      <c r="V38" s="208"/>
      <c r="W38" s="208"/>
      <c r="X38" s="208"/>
      <c r="Y38" s="208"/>
      <c r="Z38" s="208"/>
      <c r="AA38" s="208"/>
      <c r="AB38" s="208"/>
      <c r="AC38" s="208"/>
      <c r="AD38" s="208"/>
      <c r="AE38" s="208" t="s">
        <v>155</v>
      </c>
      <c r="AF38" s="208"/>
      <c r="AG38" s="208"/>
      <c r="AH38" s="208"/>
      <c r="AI38" s="208"/>
      <c r="AJ38" s="208"/>
      <c r="AK38" s="208"/>
      <c r="AL38" s="208"/>
      <c r="AM38" s="208" t="n">
        <v>21</v>
      </c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customFormat="false" ht="12.75" hidden="false" customHeight="false" outlineLevel="1" collapsed="false">
      <c r="A39" s="209" t="n">
        <v>16</v>
      </c>
      <c r="B39" s="210" t="s">
        <v>781</v>
      </c>
      <c r="C39" s="211" t="s">
        <v>780</v>
      </c>
      <c r="D39" s="212" t="s">
        <v>337</v>
      </c>
      <c r="E39" s="213" t="n">
        <v>4</v>
      </c>
      <c r="F39" s="214"/>
      <c r="G39" s="215" t="n">
        <f aca="false">ROUND(E39*F39,2)</f>
        <v>0</v>
      </c>
      <c r="H39" s="206" t="s">
        <v>331</v>
      </c>
      <c r="I39" s="207" t="s">
        <v>154</v>
      </c>
      <c r="J39" s="208"/>
      <c r="K39" s="208"/>
      <c r="L39" s="208"/>
      <c r="M39" s="208"/>
      <c r="N39" s="208"/>
      <c r="O39" s="208"/>
      <c r="P39" s="208"/>
      <c r="Q39" s="208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  <c r="AE39" s="208" t="s">
        <v>155</v>
      </c>
      <c r="AF39" s="208"/>
      <c r="AG39" s="208"/>
      <c r="AH39" s="208"/>
      <c r="AI39" s="208"/>
      <c r="AJ39" s="208"/>
      <c r="AK39" s="208"/>
      <c r="AL39" s="208"/>
      <c r="AM39" s="208" t="n">
        <v>21</v>
      </c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customFormat="false" ht="12.75" hidden="false" customHeight="false" outlineLevel="1" collapsed="false">
      <c r="A40" s="209" t="n">
        <v>17</v>
      </c>
      <c r="B40" s="210" t="s">
        <v>782</v>
      </c>
      <c r="C40" s="211" t="s">
        <v>783</v>
      </c>
      <c r="D40" s="212" t="s">
        <v>456</v>
      </c>
      <c r="E40" s="213" t="n">
        <v>6</v>
      </c>
      <c r="F40" s="214"/>
      <c r="G40" s="215" t="n">
        <f aca="false">ROUND(E40*F40,2)</f>
        <v>0</v>
      </c>
      <c r="H40" s="206"/>
      <c r="I40" s="207" t="s">
        <v>313</v>
      </c>
      <c r="J40" s="208"/>
      <c r="K40" s="208"/>
      <c r="L40" s="208"/>
      <c r="M40" s="208"/>
      <c r="N40" s="208"/>
      <c r="O40" s="208"/>
      <c r="P40" s="208"/>
      <c r="Q40" s="208"/>
      <c r="R40" s="208"/>
      <c r="S40" s="208"/>
      <c r="T40" s="208"/>
      <c r="U40" s="208"/>
      <c r="V40" s="208"/>
      <c r="W40" s="208"/>
      <c r="X40" s="208"/>
      <c r="Y40" s="208"/>
      <c r="Z40" s="208"/>
      <c r="AA40" s="208"/>
      <c r="AB40" s="208"/>
      <c r="AC40" s="208"/>
      <c r="AD40" s="208"/>
      <c r="AE40" s="208" t="s">
        <v>314</v>
      </c>
      <c r="AF40" s="208" t="n">
        <v>3</v>
      </c>
      <c r="AG40" s="208"/>
      <c r="AH40" s="208"/>
      <c r="AI40" s="208"/>
      <c r="AJ40" s="208"/>
      <c r="AK40" s="208"/>
      <c r="AL40" s="208"/>
      <c r="AM40" s="208" t="n">
        <v>21</v>
      </c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customFormat="false" ht="12.75" hidden="false" customHeight="false" outlineLevel="1" collapsed="false">
      <c r="A41" s="209" t="n">
        <v>18</v>
      </c>
      <c r="B41" s="210" t="s">
        <v>784</v>
      </c>
      <c r="C41" s="211" t="s">
        <v>785</v>
      </c>
      <c r="D41" s="212" t="s">
        <v>456</v>
      </c>
      <c r="E41" s="213" t="n">
        <v>6</v>
      </c>
      <c r="F41" s="214"/>
      <c r="G41" s="215" t="n">
        <f aca="false">ROUND(E41*F41,2)</f>
        <v>0</v>
      </c>
      <c r="H41" s="206"/>
      <c r="I41" s="207" t="s">
        <v>313</v>
      </c>
      <c r="J41" s="208"/>
      <c r="K41" s="208"/>
      <c r="L41" s="208"/>
      <c r="M41" s="208"/>
      <c r="N41" s="208"/>
      <c r="O41" s="208"/>
      <c r="P41" s="208"/>
      <c r="Q41" s="208"/>
      <c r="R41" s="208"/>
      <c r="S41" s="208"/>
      <c r="T41" s="208"/>
      <c r="U41" s="208"/>
      <c r="V41" s="208"/>
      <c r="W41" s="208"/>
      <c r="X41" s="208"/>
      <c r="Y41" s="208"/>
      <c r="Z41" s="208"/>
      <c r="AA41" s="208"/>
      <c r="AB41" s="208"/>
      <c r="AC41" s="208"/>
      <c r="AD41" s="208"/>
      <c r="AE41" s="208" t="s">
        <v>314</v>
      </c>
      <c r="AF41" s="208" t="n">
        <v>3</v>
      </c>
      <c r="AG41" s="208"/>
      <c r="AH41" s="208"/>
      <c r="AI41" s="208"/>
      <c r="AJ41" s="208"/>
      <c r="AK41" s="208"/>
      <c r="AL41" s="208"/>
      <c r="AM41" s="208" t="n">
        <v>21</v>
      </c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customFormat="false" ht="12.75" hidden="false" customHeight="false" outlineLevel="1" collapsed="false">
      <c r="A42" s="209" t="n">
        <v>19</v>
      </c>
      <c r="B42" s="210" t="s">
        <v>786</v>
      </c>
      <c r="C42" s="211" t="s">
        <v>787</v>
      </c>
      <c r="D42" s="212" t="s">
        <v>788</v>
      </c>
      <c r="E42" s="213" t="n">
        <v>28</v>
      </c>
      <c r="F42" s="214"/>
      <c r="G42" s="215" t="n">
        <f aca="false">ROUND(E42*F42,2)</f>
        <v>0</v>
      </c>
      <c r="H42" s="206"/>
      <c r="I42" s="207" t="s">
        <v>313</v>
      </c>
      <c r="J42" s="208"/>
      <c r="K42" s="208"/>
      <c r="L42" s="208"/>
      <c r="M42" s="208"/>
      <c r="N42" s="208"/>
      <c r="O42" s="208"/>
      <c r="P42" s="208"/>
      <c r="Q42" s="208"/>
      <c r="R42" s="208"/>
      <c r="S42" s="208"/>
      <c r="T42" s="208"/>
      <c r="U42" s="208"/>
      <c r="V42" s="208"/>
      <c r="W42" s="208"/>
      <c r="X42" s="208"/>
      <c r="Y42" s="208"/>
      <c r="Z42" s="208"/>
      <c r="AA42" s="208"/>
      <c r="AB42" s="208"/>
      <c r="AC42" s="208"/>
      <c r="AD42" s="208"/>
      <c r="AE42" s="208" t="s">
        <v>314</v>
      </c>
      <c r="AF42" s="208" t="n">
        <v>3</v>
      </c>
      <c r="AG42" s="208"/>
      <c r="AH42" s="208"/>
      <c r="AI42" s="208"/>
      <c r="AJ42" s="208"/>
      <c r="AK42" s="208"/>
      <c r="AL42" s="208"/>
      <c r="AM42" s="208" t="n">
        <v>21</v>
      </c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customFormat="false" ht="12.75" hidden="false" customHeight="false" outlineLevel="1" collapsed="false">
      <c r="A43" s="209" t="n">
        <v>20</v>
      </c>
      <c r="B43" s="210" t="s">
        <v>789</v>
      </c>
      <c r="C43" s="211" t="s">
        <v>790</v>
      </c>
      <c r="D43" s="212" t="s">
        <v>456</v>
      </c>
      <c r="E43" s="213" t="n">
        <v>8</v>
      </c>
      <c r="F43" s="214"/>
      <c r="G43" s="215" t="n">
        <f aca="false">ROUND(E43*F43,2)</f>
        <v>0</v>
      </c>
      <c r="H43" s="206"/>
      <c r="I43" s="207" t="s">
        <v>313</v>
      </c>
      <c r="J43" s="208"/>
      <c r="K43" s="208"/>
      <c r="L43" s="208"/>
      <c r="M43" s="208"/>
      <c r="N43" s="208"/>
      <c r="O43" s="208"/>
      <c r="P43" s="208"/>
      <c r="Q43" s="208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  <c r="AE43" s="208" t="s">
        <v>314</v>
      </c>
      <c r="AF43" s="208" t="n">
        <v>3</v>
      </c>
      <c r="AG43" s="208"/>
      <c r="AH43" s="208"/>
      <c r="AI43" s="208"/>
      <c r="AJ43" s="208"/>
      <c r="AK43" s="208"/>
      <c r="AL43" s="208"/>
      <c r="AM43" s="208" t="n">
        <v>21</v>
      </c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customFormat="false" ht="12.75" hidden="false" customHeight="false" outlineLevel="0" collapsed="false">
      <c r="A44" s="196" t="s">
        <v>147</v>
      </c>
      <c r="B44" s="197" t="s">
        <v>95</v>
      </c>
      <c r="C44" s="198" t="s">
        <v>96</v>
      </c>
      <c r="D44" s="199"/>
      <c r="E44" s="200"/>
      <c r="F44" s="220" t="n">
        <f aca="false">SUM(G45:G47)</f>
        <v>0</v>
      </c>
      <c r="G44" s="220"/>
      <c r="H44" s="202"/>
      <c r="I44" s="203"/>
      <c r="AE44" s="0" t="s">
        <v>148</v>
      </c>
    </row>
    <row r="45" customFormat="false" ht="12.75" hidden="false" customHeight="true" outlineLevel="1" collapsed="false">
      <c r="A45" s="204"/>
      <c r="B45" s="205" t="s">
        <v>791</v>
      </c>
      <c r="C45" s="205"/>
      <c r="D45" s="205"/>
      <c r="E45" s="205"/>
      <c r="F45" s="205"/>
      <c r="G45" s="205"/>
      <c r="H45" s="206"/>
      <c r="I45" s="207"/>
      <c r="J45" s="208"/>
      <c r="K45" s="208"/>
      <c r="L45" s="208"/>
      <c r="M45" s="208"/>
      <c r="N45" s="208"/>
      <c r="O45" s="208"/>
      <c r="P45" s="208"/>
      <c r="Q45" s="208"/>
      <c r="R45" s="208"/>
      <c r="S45" s="208"/>
      <c r="T45" s="208"/>
      <c r="U45" s="208"/>
      <c r="V45" s="208"/>
      <c r="W45" s="208"/>
      <c r="X45" s="208"/>
      <c r="Y45" s="208"/>
      <c r="Z45" s="208"/>
      <c r="AA45" s="208"/>
      <c r="AB45" s="208"/>
      <c r="AC45" s="208" t="n">
        <v>0</v>
      </c>
      <c r="AD45" s="208"/>
      <c r="AE45" s="208"/>
      <c r="AF45" s="208"/>
      <c r="AG45" s="208"/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customFormat="false" ht="12.75" hidden="false" customHeight="true" outlineLevel="1" collapsed="false">
      <c r="A46" s="204"/>
      <c r="B46" s="219" t="s">
        <v>792</v>
      </c>
      <c r="C46" s="219"/>
      <c r="D46" s="219"/>
      <c r="E46" s="219"/>
      <c r="F46" s="219"/>
      <c r="G46" s="219"/>
      <c r="H46" s="206"/>
      <c r="I46" s="207"/>
      <c r="J46" s="208"/>
      <c r="K46" s="208"/>
      <c r="L46" s="208"/>
      <c r="M46" s="208"/>
      <c r="N46" s="208"/>
      <c r="O46" s="208"/>
      <c r="P46" s="208"/>
      <c r="Q46" s="208"/>
      <c r="R46" s="208"/>
      <c r="S46" s="208"/>
      <c r="T46" s="208"/>
      <c r="U46" s="208"/>
      <c r="V46" s="208"/>
      <c r="W46" s="208"/>
      <c r="X46" s="208"/>
      <c r="Y46" s="208"/>
      <c r="Z46" s="208"/>
      <c r="AA46" s="208"/>
      <c r="AB46" s="208"/>
      <c r="AC46" s="208"/>
      <c r="AD46" s="208"/>
      <c r="AE46" s="208" t="s">
        <v>173</v>
      </c>
      <c r="AF46" s="208"/>
      <c r="AG46" s="208"/>
      <c r="AH46" s="208"/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customFormat="false" ht="12.75" hidden="false" customHeight="false" outlineLevel="1" collapsed="false">
      <c r="A47" s="209" t="n">
        <v>21</v>
      </c>
      <c r="B47" s="210" t="s">
        <v>793</v>
      </c>
      <c r="C47" s="211" t="s">
        <v>794</v>
      </c>
      <c r="D47" s="212" t="s">
        <v>392</v>
      </c>
      <c r="E47" s="213" t="n">
        <v>0.23768</v>
      </c>
      <c r="F47" s="214"/>
      <c r="G47" s="215" t="n">
        <f aca="false">ROUND(E47*F47,2)</f>
        <v>0</v>
      </c>
      <c r="H47" s="206" t="s">
        <v>795</v>
      </c>
      <c r="I47" s="207" t="s">
        <v>486</v>
      </c>
      <c r="J47" s="208"/>
      <c r="K47" s="208"/>
      <c r="L47" s="208"/>
      <c r="M47" s="208"/>
      <c r="N47" s="208"/>
      <c r="O47" s="208"/>
      <c r="P47" s="208"/>
      <c r="Q47" s="208"/>
      <c r="R47" s="208"/>
      <c r="S47" s="208"/>
      <c r="T47" s="208"/>
      <c r="U47" s="208"/>
      <c r="V47" s="208"/>
      <c r="W47" s="208"/>
      <c r="X47" s="208"/>
      <c r="Y47" s="208"/>
      <c r="Z47" s="208"/>
      <c r="AA47" s="208"/>
      <c r="AB47" s="208"/>
      <c r="AC47" s="208"/>
      <c r="AD47" s="208"/>
      <c r="AE47" s="208" t="s">
        <v>155</v>
      </c>
      <c r="AF47" s="208"/>
      <c r="AG47" s="208"/>
      <c r="AH47" s="208"/>
      <c r="AI47" s="208"/>
      <c r="AJ47" s="208"/>
      <c r="AK47" s="208"/>
      <c r="AL47" s="208"/>
      <c r="AM47" s="208" t="n">
        <v>21</v>
      </c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customFormat="false" ht="12.75" hidden="false" customHeight="false" outlineLevel="0" collapsed="false">
      <c r="A48" s="196" t="s">
        <v>147</v>
      </c>
      <c r="B48" s="197" t="s">
        <v>105</v>
      </c>
      <c r="C48" s="198" t="s">
        <v>106</v>
      </c>
      <c r="D48" s="199"/>
      <c r="E48" s="200"/>
      <c r="F48" s="220" t="n">
        <f aca="false">SUM(G49:G59)</f>
        <v>0</v>
      </c>
      <c r="G48" s="220"/>
      <c r="H48" s="202"/>
      <c r="I48" s="203"/>
      <c r="AE48" s="0" t="s">
        <v>148</v>
      </c>
    </row>
    <row r="49" customFormat="false" ht="12.75" hidden="false" customHeight="true" outlineLevel="1" collapsed="false">
      <c r="A49" s="204"/>
      <c r="B49" s="205" t="s">
        <v>796</v>
      </c>
      <c r="C49" s="205"/>
      <c r="D49" s="205"/>
      <c r="E49" s="205"/>
      <c r="F49" s="205"/>
      <c r="G49" s="205"/>
      <c r="H49" s="206"/>
      <c r="I49" s="207"/>
      <c r="J49" s="208"/>
      <c r="K49" s="208"/>
      <c r="L49" s="208"/>
      <c r="M49" s="208"/>
      <c r="N49" s="208"/>
      <c r="O49" s="208"/>
      <c r="P49" s="208"/>
      <c r="Q49" s="208"/>
      <c r="R49" s="208"/>
      <c r="S49" s="208"/>
      <c r="T49" s="208"/>
      <c r="U49" s="208"/>
      <c r="V49" s="208"/>
      <c r="W49" s="208"/>
      <c r="X49" s="208"/>
      <c r="Y49" s="208"/>
      <c r="Z49" s="208"/>
      <c r="AA49" s="208"/>
      <c r="AB49" s="208"/>
      <c r="AC49" s="208" t="n">
        <v>0</v>
      </c>
      <c r="AD49" s="208"/>
      <c r="AE49" s="208"/>
      <c r="AF49" s="208"/>
      <c r="AG49" s="208"/>
      <c r="AH49" s="208"/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customFormat="false" ht="12.75" hidden="false" customHeight="true" outlineLevel="1" collapsed="false">
      <c r="A50" s="204"/>
      <c r="B50" s="219" t="s">
        <v>797</v>
      </c>
      <c r="C50" s="219"/>
      <c r="D50" s="219"/>
      <c r="E50" s="219"/>
      <c r="F50" s="219"/>
      <c r="G50" s="219"/>
      <c r="H50" s="206"/>
      <c r="I50" s="207"/>
      <c r="J50" s="208"/>
      <c r="K50" s="208"/>
      <c r="L50" s="208"/>
      <c r="M50" s="208"/>
      <c r="N50" s="208"/>
      <c r="O50" s="208"/>
      <c r="P50" s="208"/>
      <c r="Q50" s="208"/>
      <c r="R50" s="208"/>
      <c r="S50" s="208"/>
      <c r="T50" s="208"/>
      <c r="U50" s="208"/>
      <c r="V50" s="208"/>
      <c r="W50" s="208"/>
      <c r="X50" s="208"/>
      <c r="Y50" s="208"/>
      <c r="Z50" s="208"/>
      <c r="AA50" s="208"/>
      <c r="AB50" s="208"/>
      <c r="AC50" s="208" t="n">
        <v>1</v>
      </c>
      <c r="AD50" s="208"/>
      <c r="AE50" s="208"/>
      <c r="AF50" s="208"/>
      <c r="AG50" s="208"/>
      <c r="AH50" s="208"/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customFormat="false" ht="12.75" hidden="false" customHeight="false" outlineLevel="1" collapsed="false">
      <c r="A51" s="209" t="n">
        <v>22</v>
      </c>
      <c r="B51" s="210" t="s">
        <v>798</v>
      </c>
      <c r="C51" s="211" t="s">
        <v>799</v>
      </c>
      <c r="D51" s="212" t="s">
        <v>221</v>
      </c>
      <c r="E51" s="213" t="n">
        <v>28</v>
      </c>
      <c r="F51" s="214"/>
      <c r="G51" s="215" t="n">
        <f aca="false">ROUND(E51*F51,2)</f>
        <v>0</v>
      </c>
      <c r="H51" s="206" t="s">
        <v>795</v>
      </c>
      <c r="I51" s="207" t="s">
        <v>154</v>
      </c>
      <c r="J51" s="208"/>
      <c r="K51" s="208"/>
      <c r="L51" s="208"/>
      <c r="M51" s="208"/>
      <c r="N51" s="208"/>
      <c r="O51" s="208"/>
      <c r="P51" s="208"/>
      <c r="Q51" s="208"/>
      <c r="R51" s="208"/>
      <c r="S51" s="208"/>
      <c r="T51" s="208"/>
      <c r="U51" s="208"/>
      <c r="V51" s="208"/>
      <c r="W51" s="208"/>
      <c r="X51" s="208"/>
      <c r="Y51" s="208"/>
      <c r="Z51" s="208"/>
      <c r="AA51" s="208"/>
      <c r="AB51" s="208"/>
      <c r="AC51" s="208"/>
      <c r="AD51" s="208"/>
      <c r="AE51" s="208" t="s">
        <v>155</v>
      </c>
      <c r="AF51" s="208"/>
      <c r="AG51" s="208"/>
      <c r="AH51" s="208"/>
      <c r="AI51" s="208"/>
      <c r="AJ51" s="208"/>
      <c r="AK51" s="208"/>
      <c r="AL51" s="208"/>
      <c r="AM51" s="208" t="n">
        <v>21</v>
      </c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customFormat="false" ht="12.75" hidden="false" customHeight="true" outlineLevel="1" collapsed="false">
      <c r="A52" s="204"/>
      <c r="B52" s="219" t="s">
        <v>796</v>
      </c>
      <c r="C52" s="219"/>
      <c r="D52" s="219"/>
      <c r="E52" s="219"/>
      <c r="F52" s="219"/>
      <c r="G52" s="219"/>
      <c r="H52" s="206"/>
      <c r="I52" s="207"/>
      <c r="J52" s="208"/>
      <c r="K52" s="208"/>
      <c r="L52" s="208"/>
      <c r="M52" s="208"/>
      <c r="N52" s="208"/>
      <c r="O52" s="208"/>
      <c r="P52" s="208"/>
      <c r="Q52" s="208"/>
      <c r="R52" s="208"/>
      <c r="S52" s="208"/>
      <c r="T52" s="208"/>
      <c r="U52" s="208"/>
      <c r="V52" s="208"/>
      <c r="W52" s="208"/>
      <c r="X52" s="208"/>
      <c r="Y52" s="208"/>
      <c r="Z52" s="208"/>
      <c r="AA52" s="208"/>
      <c r="AB52" s="208"/>
      <c r="AC52" s="208" t="n">
        <v>0</v>
      </c>
      <c r="AD52" s="208"/>
      <c r="AE52" s="208"/>
      <c r="AF52" s="208"/>
      <c r="AG52" s="208"/>
      <c r="AH52" s="208"/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customFormat="false" ht="12.75" hidden="false" customHeight="true" outlineLevel="1" collapsed="false">
      <c r="A53" s="204"/>
      <c r="B53" s="219" t="s">
        <v>797</v>
      </c>
      <c r="C53" s="219"/>
      <c r="D53" s="219"/>
      <c r="E53" s="219"/>
      <c r="F53" s="219"/>
      <c r="G53" s="219"/>
      <c r="H53" s="206"/>
      <c r="I53" s="207"/>
      <c r="J53" s="208"/>
      <c r="K53" s="208"/>
      <c r="L53" s="208"/>
      <c r="M53" s="208"/>
      <c r="N53" s="208"/>
      <c r="O53" s="208"/>
      <c r="P53" s="208"/>
      <c r="Q53" s="208"/>
      <c r="R53" s="208"/>
      <c r="S53" s="208"/>
      <c r="T53" s="208"/>
      <c r="U53" s="208"/>
      <c r="V53" s="208"/>
      <c r="W53" s="208"/>
      <c r="X53" s="208"/>
      <c r="Y53" s="208"/>
      <c r="Z53" s="208"/>
      <c r="AA53" s="208"/>
      <c r="AB53" s="208"/>
      <c r="AC53" s="208" t="n">
        <v>1</v>
      </c>
      <c r="AD53" s="208"/>
      <c r="AE53" s="208"/>
      <c r="AF53" s="208"/>
      <c r="AG53" s="208"/>
      <c r="AH53" s="208"/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customFormat="false" ht="12.75" hidden="false" customHeight="false" outlineLevel="1" collapsed="false">
      <c r="A54" s="209" t="n">
        <v>23</v>
      </c>
      <c r="B54" s="210" t="s">
        <v>800</v>
      </c>
      <c r="C54" s="211" t="s">
        <v>801</v>
      </c>
      <c r="D54" s="212" t="s">
        <v>221</v>
      </c>
      <c r="E54" s="213" t="n">
        <v>28</v>
      </c>
      <c r="F54" s="214"/>
      <c r="G54" s="215" t="n">
        <f aca="false">ROUND(E54*F54,2)</f>
        <v>0</v>
      </c>
      <c r="H54" s="206" t="s">
        <v>795</v>
      </c>
      <c r="I54" s="207" t="s">
        <v>154</v>
      </c>
      <c r="J54" s="208"/>
      <c r="K54" s="208"/>
      <c r="L54" s="208"/>
      <c r="M54" s="208"/>
      <c r="N54" s="208"/>
      <c r="O54" s="208"/>
      <c r="P54" s="208"/>
      <c r="Q54" s="208"/>
      <c r="R54" s="208"/>
      <c r="S54" s="208"/>
      <c r="T54" s="208"/>
      <c r="U54" s="208"/>
      <c r="V54" s="208"/>
      <c r="W54" s="208"/>
      <c r="X54" s="208"/>
      <c r="Y54" s="208"/>
      <c r="Z54" s="208"/>
      <c r="AA54" s="208"/>
      <c r="AB54" s="208"/>
      <c r="AC54" s="208"/>
      <c r="AD54" s="208"/>
      <c r="AE54" s="208" t="s">
        <v>155</v>
      </c>
      <c r="AF54" s="208"/>
      <c r="AG54" s="208"/>
      <c r="AH54" s="208"/>
      <c r="AI54" s="208"/>
      <c r="AJ54" s="208"/>
      <c r="AK54" s="208"/>
      <c r="AL54" s="208"/>
      <c r="AM54" s="208" t="n">
        <v>21</v>
      </c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customFormat="false" ht="12.75" hidden="false" customHeight="true" outlineLevel="1" collapsed="false">
      <c r="A55" s="204"/>
      <c r="B55" s="219" t="s">
        <v>802</v>
      </c>
      <c r="C55" s="219"/>
      <c r="D55" s="219"/>
      <c r="E55" s="219"/>
      <c r="F55" s="219"/>
      <c r="G55" s="219"/>
      <c r="H55" s="206"/>
      <c r="I55" s="207"/>
      <c r="J55" s="208"/>
      <c r="K55" s="208"/>
      <c r="L55" s="208"/>
      <c r="M55" s="208"/>
      <c r="N55" s="208"/>
      <c r="O55" s="208"/>
      <c r="P55" s="208"/>
      <c r="Q55" s="208"/>
      <c r="R55" s="208"/>
      <c r="S55" s="208"/>
      <c r="T55" s="208"/>
      <c r="U55" s="208"/>
      <c r="V55" s="208"/>
      <c r="W55" s="208"/>
      <c r="X55" s="208"/>
      <c r="Y55" s="208"/>
      <c r="Z55" s="208"/>
      <c r="AA55" s="208"/>
      <c r="AB55" s="208"/>
      <c r="AC55" s="208" t="n">
        <v>0</v>
      </c>
      <c r="AD55" s="208"/>
      <c r="AE55" s="208"/>
      <c r="AF55" s="208"/>
      <c r="AG55" s="208"/>
      <c r="AH55" s="208"/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customFormat="false" ht="12.75" hidden="false" customHeight="false" outlineLevel="1" collapsed="false">
      <c r="A56" s="209" t="n">
        <v>24</v>
      </c>
      <c r="B56" s="210" t="s">
        <v>803</v>
      </c>
      <c r="C56" s="211" t="s">
        <v>804</v>
      </c>
      <c r="D56" s="212" t="s">
        <v>337</v>
      </c>
      <c r="E56" s="213" t="n">
        <v>1</v>
      </c>
      <c r="F56" s="214"/>
      <c r="G56" s="215" t="n">
        <f aca="false">ROUND(E56*F56,2)</f>
        <v>0</v>
      </c>
      <c r="H56" s="206" t="s">
        <v>795</v>
      </c>
      <c r="I56" s="207" t="s">
        <v>154</v>
      </c>
      <c r="J56" s="208"/>
      <c r="K56" s="208"/>
      <c r="L56" s="208"/>
      <c r="M56" s="208"/>
      <c r="N56" s="208"/>
      <c r="O56" s="208"/>
      <c r="P56" s="208"/>
      <c r="Q56" s="208"/>
      <c r="R56" s="208"/>
      <c r="S56" s="208"/>
      <c r="T56" s="208"/>
      <c r="U56" s="208"/>
      <c r="V56" s="208"/>
      <c r="W56" s="208"/>
      <c r="X56" s="208"/>
      <c r="Y56" s="208"/>
      <c r="Z56" s="208"/>
      <c r="AA56" s="208"/>
      <c r="AB56" s="208"/>
      <c r="AC56" s="208"/>
      <c r="AD56" s="208"/>
      <c r="AE56" s="208" t="s">
        <v>155</v>
      </c>
      <c r="AF56" s="208"/>
      <c r="AG56" s="208"/>
      <c r="AH56" s="208"/>
      <c r="AI56" s="208"/>
      <c r="AJ56" s="208"/>
      <c r="AK56" s="208"/>
      <c r="AL56" s="208"/>
      <c r="AM56" s="208" t="n">
        <v>21</v>
      </c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customFormat="false" ht="12.75" hidden="false" customHeight="false" outlineLevel="1" collapsed="false">
      <c r="A57" s="209" t="n">
        <v>25</v>
      </c>
      <c r="B57" s="210" t="s">
        <v>696</v>
      </c>
      <c r="C57" s="211" t="s">
        <v>805</v>
      </c>
      <c r="D57" s="212" t="s">
        <v>456</v>
      </c>
      <c r="E57" s="213" t="n">
        <v>8</v>
      </c>
      <c r="F57" s="214"/>
      <c r="G57" s="215" t="n">
        <f aca="false">ROUND(E57*F57,2)</f>
        <v>0</v>
      </c>
      <c r="H57" s="206"/>
      <c r="I57" s="207" t="s">
        <v>313</v>
      </c>
      <c r="J57" s="208"/>
      <c r="K57" s="208"/>
      <c r="L57" s="208"/>
      <c r="M57" s="208"/>
      <c r="N57" s="208"/>
      <c r="O57" s="208"/>
      <c r="P57" s="208"/>
      <c r="Q57" s="208"/>
      <c r="R57" s="208"/>
      <c r="S57" s="208"/>
      <c r="T57" s="208"/>
      <c r="U57" s="208"/>
      <c r="V57" s="208"/>
      <c r="W57" s="208"/>
      <c r="X57" s="208"/>
      <c r="Y57" s="208"/>
      <c r="Z57" s="208"/>
      <c r="AA57" s="208"/>
      <c r="AB57" s="208"/>
      <c r="AC57" s="208"/>
      <c r="AD57" s="208"/>
      <c r="AE57" s="208" t="s">
        <v>314</v>
      </c>
      <c r="AF57" s="208" t="n">
        <v>1</v>
      </c>
      <c r="AG57" s="208"/>
      <c r="AH57" s="208"/>
      <c r="AI57" s="208"/>
      <c r="AJ57" s="208"/>
      <c r="AK57" s="208"/>
      <c r="AL57" s="208"/>
      <c r="AM57" s="208" t="n">
        <v>21</v>
      </c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customFormat="false" ht="12.75" hidden="false" customHeight="false" outlineLevel="1" collapsed="false">
      <c r="A58" s="209" t="n">
        <v>26</v>
      </c>
      <c r="B58" s="210" t="s">
        <v>698</v>
      </c>
      <c r="C58" s="211" t="s">
        <v>806</v>
      </c>
      <c r="D58" s="212" t="s">
        <v>788</v>
      </c>
      <c r="E58" s="213" t="n">
        <v>28</v>
      </c>
      <c r="F58" s="214"/>
      <c r="G58" s="215" t="n">
        <f aca="false">ROUND(E58*F58,2)</f>
        <v>0</v>
      </c>
      <c r="H58" s="206"/>
      <c r="I58" s="207" t="s">
        <v>313</v>
      </c>
      <c r="J58" s="208"/>
      <c r="K58" s="208"/>
      <c r="L58" s="208"/>
      <c r="M58" s="208"/>
      <c r="N58" s="208"/>
      <c r="O58" s="208"/>
      <c r="P58" s="208"/>
      <c r="Q58" s="208"/>
      <c r="R58" s="208"/>
      <c r="S58" s="208"/>
      <c r="T58" s="208"/>
      <c r="U58" s="208"/>
      <c r="V58" s="208"/>
      <c r="W58" s="208"/>
      <c r="X58" s="208"/>
      <c r="Y58" s="208"/>
      <c r="Z58" s="208"/>
      <c r="AA58" s="208"/>
      <c r="AB58" s="208"/>
      <c r="AC58" s="208"/>
      <c r="AD58" s="208"/>
      <c r="AE58" s="208" t="s">
        <v>314</v>
      </c>
      <c r="AF58" s="208" t="n">
        <v>1</v>
      </c>
      <c r="AG58" s="208"/>
      <c r="AH58" s="208"/>
      <c r="AI58" s="208"/>
      <c r="AJ58" s="208"/>
      <c r="AK58" s="208"/>
      <c r="AL58" s="208"/>
      <c r="AM58" s="208" t="n">
        <v>21</v>
      </c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customFormat="false" ht="13.5" hidden="false" customHeight="false" outlineLevel="1" collapsed="false">
      <c r="A59" s="239" t="n">
        <v>27</v>
      </c>
      <c r="B59" s="240" t="s">
        <v>807</v>
      </c>
      <c r="C59" s="241" t="s">
        <v>808</v>
      </c>
      <c r="D59" s="242" t="s">
        <v>337</v>
      </c>
      <c r="E59" s="243" t="n">
        <v>1</v>
      </c>
      <c r="F59" s="244"/>
      <c r="G59" s="245" t="n">
        <f aca="false">ROUND(E59*F59,2)</f>
        <v>0</v>
      </c>
      <c r="H59" s="224"/>
      <c r="I59" s="225" t="s">
        <v>313</v>
      </c>
      <c r="J59" s="208"/>
      <c r="K59" s="208"/>
      <c r="L59" s="208"/>
      <c r="M59" s="208"/>
      <c r="N59" s="208"/>
      <c r="O59" s="208"/>
      <c r="P59" s="208"/>
      <c r="Q59" s="208"/>
      <c r="R59" s="208"/>
      <c r="S59" s="208"/>
      <c r="T59" s="208"/>
      <c r="U59" s="208"/>
      <c r="V59" s="208"/>
      <c r="W59" s="208"/>
      <c r="X59" s="208"/>
      <c r="Y59" s="208"/>
      <c r="Z59" s="208"/>
      <c r="AA59" s="208"/>
      <c r="AB59" s="208"/>
      <c r="AC59" s="208"/>
      <c r="AD59" s="208"/>
      <c r="AE59" s="208" t="s">
        <v>314</v>
      </c>
      <c r="AF59" s="208" t="n">
        <v>3</v>
      </c>
      <c r="AG59" s="208"/>
      <c r="AH59" s="208"/>
      <c r="AI59" s="208"/>
      <c r="AJ59" s="208"/>
      <c r="AK59" s="208"/>
      <c r="AL59" s="208"/>
      <c r="AM59" s="208" t="n">
        <v>21</v>
      </c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</row>
    <row r="60" customFormat="false" ht="12.75" hidden="true" customHeight="false" outlineLevel="0" collapsed="false">
      <c r="A60" s="108"/>
      <c r="B60" s="120"/>
      <c r="C60" s="226"/>
      <c r="D60" s="227"/>
      <c r="E60" s="228"/>
      <c r="F60" s="228"/>
      <c r="G60" s="228"/>
      <c r="H60" s="228"/>
      <c r="I60" s="229"/>
    </row>
    <row r="61" customFormat="false" ht="12.75" hidden="true" customHeight="false" outlineLevel="0" collapsed="false">
      <c r="A61" s="230"/>
      <c r="B61" s="231" t="s">
        <v>215</v>
      </c>
      <c r="C61" s="232"/>
      <c r="D61" s="233"/>
      <c r="E61" s="230"/>
      <c r="F61" s="230"/>
      <c r="G61" s="234" t="n">
        <f aca="false">F8+F17+F24+F33+F44+F48</f>
        <v>0</v>
      </c>
      <c r="H61" s="34"/>
      <c r="I61" s="34"/>
      <c r="AN61" s="0" t="n">
        <v>15</v>
      </c>
      <c r="AO61" s="0" t="n">
        <v>21</v>
      </c>
    </row>
    <row r="62" customFormat="false" ht="12.75" hidden="false" customHeight="false" outlineLevel="0" collapsed="false">
      <c r="A62" s="34"/>
      <c r="B62" s="235"/>
      <c r="C62" s="235"/>
      <c r="D62" s="236"/>
      <c r="E62" s="34"/>
      <c r="F62" s="34"/>
      <c r="G62" s="34"/>
      <c r="H62" s="34"/>
      <c r="I62" s="34"/>
      <c r="AN62" s="0" t="n">
        <f aca="false">SUMIF(AM8:AM61,AN61,G8:G61)</f>
        <v>0</v>
      </c>
      <c r="AO62" s="0" t="n">
        <f aca="false">SUMIF(AM8:AM61,AO61,G8:G61)</f>
        <v>0</v>
      </c>
    </row>
  </sheetData>
  <sheetProtection sheet="true" password="c49b"/>
  <mergeCells count="27">
    <mergeCell ref="A1:G1"/>
    <mergeCell ref="C7:G7"/>
    <mergeCell ref="F8:G8"/>
    <mergeCell ref="B9:G9"/>
    <mergeCell ref="B10:G10"/>
    <mergeCell ref="B12:G12"/>
    <mergeCell ref="B13:G13"/>
    <mergeCell ref="B15:G15"/>
    <mergeCell ref="F17:G17"/>
    <mergeCell ref="B18:G18"/>
    <mergeCell ref="B20:G20"/>
    <mergeCell ref="B21:G21"/>
    <mergeCell ref="F24:G24"/>
    <mergeCell ref="B25:G25"/>
    <mergeCell ref="B26:G26"/>
    <mergeCell ref="B28:G28"/>
    <mergeCell ref="B29:G29"/>
    <mergeCell ref="F33:G33"/>
    <mergeCell ref="F44:G44"/>
    <mergeCell ref="B45:G45"/>
    <mergeCell ref="B46:G46"/>
    <mergeCell ref="F48:G48"/>
    <mergeCell ref="B49:G49"/>
    <mergeCell ref="B50:G50"/>
    <mergeCell ref="B52:G52"/>
    <mergeCell ref="B53:G53"/>
    <mergeCell ref="B55:G55"/>
  </mergeCells>
  <printOptions headings="false" gridLines="false" gridLinesSet="true" horizontalCentered="false" verticalCentered="false"/>
  <pageMargins left="0.590277777777778" right="0.39375" top="0.7875" bottom="0.78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P68"/>
  <sheetViews>
    <sheetView windowProtection="false" showFormulas="false" showGridLines="false" showRowColHeaders="true" showZeros="true" rightToLeft="false" tabSelected="false" showOutlineSymbols="true" defaultGridColor="true" view="normal" topLeftCell="B1" colorId="64" zoomScale="100" zoomScaleNormal="100" zoomScalePageLayoutView="75" workbookViewId="0">
      <selection pane="topLeft" activeCell="B1" activeCellId="0" sqref="B1"/>
    </sheetView>
  </sheetViews>
  <sheetFormatPr defaultRowHeight="12.75"/>
  <cols>
    <col collapsed="false" hidden="true" max="1" min="1" style="0" width="0"/>
    <col collapsed="false" hidden="false" max="2" min="2" style="0" width="9.04591836734694"/>
    <col collapsed="false" hidden="false" max="3" min="3" style="0" width="8.50510204081633"/>
    <col collapsed="false" hidden="false" max="4" min="4" style="0" width="13.2295918367347"/>
    <col collapsed="false" hidden="false" max="5" min="5" style="0" width="11.8775510204082"/>
    <col collapsed="false" hidden="false" max="6" min="6" style="0" width="11.2040816326531"/>
    <col collapsed="false" hidden="false" max="7" min="7" style="14" width="12.2857142857143"/>
    <col collapsed="false" hidden="false" max="8" min="8" style="0" width="13.3622448979592"/>
    <col collapsed="false" hidden="false" max="9" min="9" style="14" width="6.88265306122449"/>
    <col collapsed="false" hidden="false" max="10" min="10" style="15" width="12.4183673469388"/>
    <col collapsed="false" hidden="false" max="14" min="11" style="0" width="10.530612244898"/>
    <col collapsed="false" hidden="true" max="16" min="15" style="0" width="0"/>
    <col collapsed="false" hidden="false" max="1025" min="17" style="0" width="8.50510204081633"/>
  </cols>
  <sheetData>
    <row r="1" customFormat="false" ht="12" hidden="false" customHeight="true" outlineLevel="0" collapsed="false">
      <c r="A1" s="0" t="n">
        <v>-1</v>
      </c>
    </row>
    <row r="2" customFormat="false" ht="17.25" hidden="false" customHeight="true" outlineLevel="0" collapsed="false">
      <c r="B2" s="16"/>
      <c r="D2" s="17"/>
      <c r="E2" s="18" t="s">
        <v>13</v>
      </c>
      <c r="F2" s="17"/>
      <c r="G2" s="19"/>
      <c r="H2" s="20"/>
      <c r="I2" s="21"/>
    </row>
    <row r="3" customFormat="false" ht="6" hidden="false" customHeight="true" outlineLevel="0" collapsed="false">
      <c r="C3" s="22"/>
      <c r="D3" s="23" t="s">
        <v>2</v>
      </c>
    </row>
    <row r="4" customFormat="false" ht="4.5" hidden="false" customHeight="true" outlineLevel="0" collapsed="false"/>
    <row r="5" customFormat="false" ht="13.5" hidden="false" customHeight="true" outlineLevel="0" collapsed="false">
      <c r="B5" s="24" t="s">
        <v>14</v>
      </c>
      <c r="D5" s="25" t="s">
        <v>15</v>
      </c>
      <c r="F5" s="26" t="s">
        <v>16</v>
      </c>
      <c r="G5" s="27"/>
      <c r="I5" s="27"/>
    </row>
    <row r="6" customFormat="false" ht="13.5" hidden="false" customHeight="true" outlineLevel="0" collapsed="false">
      <c r="B6" s="28"/>
      <c r="C6" s="29"/>
      <c r="D6" s="30" t="s">
        <v>17</v>
      </c>
      <c r="F6" s="28"/>
      <c r="G6" s="27"/>
      <c r="H6" s="28"/>
      <c r="I6" s="27"/>
    </row>
    <row r="7" customFormat="false" ht="13.5" hidden="false" customHeight="true" outlineLevel="0" collapsed="false">
      <c r="B7" s="28"/>
      <c r="C7" s="29"/>
      <c r="D7" s="31"/>
      <c r="F7" s="28"/>
      <c r="G7" s="27"/>
      <c r="H7" s="28"/>
      <c r="I7" s="32"/>
      <c r="J7" s="33"/>
      <c r="K7" s="34"/>
      <c r="L7" s="34"/>
      <c r="M7" s="34"/>
      <c r="N7" s="34"/>
    </row>
    <row r="8" customFormat="false" ht="13.5" hidden="false" customHeight="true" outlineLevel="0" collapsed="false">
      <c r="B8" s="24"/>
      <c r="D8" s="35"/>
      <c r="E8" s="31"/>
      <c r="F8" s="28"/>
      <c r="G8" s="27"/>
      <c r="H8" s="28"/>
      <c r="I8" s="32"/>
      <c r="J8" s="33"/>
      <c r="K8" s="34"/>
      <c r="L8" s="34"/>
      <c r="M8" s="34"/>
      <c r="N8" s="34"/>
    </row>
    <row r="9" customFormat="false" ht="13.5" hidden="false" customHeight="true" outlineLevel="0" collapsed="false">
      <c r="B9" s="36"/>
      <c r="C9" s="37"/>
      <c r="D9" s="38"/>
      <c r="E9" s="38"/>
      <c r="F9" s="39"/>
      <c r="G9" s="40"/>
      <c r="H9" s="39"/>
      <c r="I9" s="40"/>
      <c r="J9" s="41"/>
    </row>
    <row r="11" customFormat="false" ht="12.75" hidden="false" customHeight="false" outlineLevel="0" collapsed="false">
      <c r="B11" s="24" t="s">
        <v>18</v>
      </c>
      <c r="D11" s="42" t="s">
        <v>19</v>
      </c>
      <c r="H11" s="43" t="s">
        <v>20</v>
      </c>
      <c r="I11" s="44" t="s">
        <v>21</v>
      </c>
      <c r="J11" s="45"/>
    </row>
    <row r="12" customFormat="false" ht="12.75" hidden="false" customHeight="false" outlineLevel="0" collapsed="false">
      <c r="D12" s="42" t="s">
        <v>22</v>
      </c>
      <c r="H12" s="43" t="s">
        <v>23</v>
      </c>
      <c r="I12" s="44" t="s">
        <v>24</v>
      </c>
      <c r="J12" s="45"/>
    </row>
    <row r="13" customFormat="false" ht="12" hidden="false" customHeight="true" outlineLevel="0" collapsed="false">
      <c r="C13" s="46" t="s">
        <v>25</v>
      </c>
      <c r="D13" s="42" t="s">
        <v>26</v>
      </c>
      <c r="J13" s="47"/>
    </row>
    <row r="14" customFormat="false" ht="12" hidden="false" customHeight="true" outlineLevel="0" collapsed="false">
      <c r="C14" s="43"/>
      <c r="D14" s="48"/>
      <c r="J14" s="47"/>
    </row>
    <row r="15" customFormat="false" ht="12" hidden="false" customHeight="true" outlineLevel="0" collapsed="false">
      <c r="B15" s="24" t="s">
        <v>27</v>
      </c>
      <c r="D15" s="42" t="s">
        <v>28</v>
      </c>
      <c r="H15" s="43" t="s">
        <v>20</v>
      </c>
      <c r="I15" s="44" t="s">
        <v>29</v>
      </c>
      <c r="J15" s="47"/>
    </row>
    <row r="16" customFormat="false" ht="12" hidden="false" customHeight="true" outlineLevel="0" collapsed="false">
      <c r="C16" s="43"/>
      <c r="D16" s="42" t="s">
        <v>30</v>
      </c>
      <c r="H16" s="43" t="s">
        <v>23</v>
      </c>
      <c r="I16" s="44" t="s">
        <v>31</v>
      </c>
      <c r="J16" s="47"/>
    </row>
    <row r="17" customFormat="false" ht="12" hidden="false" customHeight="true" outlineLevel="0" collapsed="false">
      <c r="C17" s="46" t="s">
        <v>32</v>
      </c>
      <c r="D17" s="42" t="s">
        <v>33</v>
      </c>
      <c r="H17" s="43"/>
      <c r="J17" s="47"/>
    </row>
    <row r="18" customFormat="false" ht="12" hidden="false" customHeight="true" outlineLevel="0" collapsed="false">
      <c r="J18" s="47"/>
    </row>
    <row r="19" customFormat="false" ht="18" hidden="false" customHeight="true" outlineLevel="0" collapsed="false">
      <c r="B19" s="31" t="s">
        <v>34</v>
      </c>
      <c r="C19" s="49"/>
      <c r="D19" s="49"/>
      <c r="E19" s="49"/>
      <c r="F19" s="49"/>
      <c r="G19" s="49"/>
      <c r="H19" s="49"/>
      <c r="I19" s="49"/>
      <c r="J19" s="50"/>
    </row>
    <row r="21" customFormat="false" ht="12.75" hidden="false" customHeight="false" outlineLevel="0" collapsed="false">
      <c r="A21" s="51"/>
      <c r="B21" s="52" t="s">
        <v>35</v>
      </c>
      <c r="C21" s="53"/>
      <c r="D21" s="53"/>
      <c r="E21" s="54"/>
      <c r="F21" s="55"/>
      <c r="G21" s="55"/>
      <c r="H21" s="56" t="s">
        <v>36</v>
      </c>
      <c r="I21" s="57" t="s">
        <v>37</v>
      </c>
      <c r="J21" s="58" t="s">
        <v>38</v>
      </c>
    </row>
    <row r="22" customFormat="false" ht="12.75" hidden="false" customHeight="false" outlineLevel="0" collapsed="false">
      <c r="A22" s="59"/>
      <c r="B22" s="59" t="s">
        <v>39</v>
      </c>
      <c r="C22" s="60"/>
      <c r="D22" s="60"/>
      <c r="E22" s="60"/>
      <c r="F22" s="60"/>
      <c r="G22" s="61"/>
      <c r="H22" s="62"/>
      <c r="I22" s="63" t="n">
        <v>1</v>
      </c>
      <c r="J22" s="64"/>
    </row>
    <row r="23" customFormat="false" ht="12.75" hidden="false" customHeight="false" outlineLevel="0" collapsed="false">
      <c r="A23" s="59"/>
      <c r="B23" s="59" t="s">
        <v>40</v>
      </c>
      <c r="C23" s="60" t="s">
        <v>41</v>
      </c>
      <c r="D23" s="60"/>
      <c r="E23" s="60"/>
      <c r="F23" s="60"/>
      <c r="G23" s="61"/>
      <c r="H23" s="62"/>
      <c r="I23" s="63" t="n">
        <v>1</v>
      </c>
      <c r="J23" s="64" t="n">
        <f aca="false">'Rekapitulace Objekt 00'!H19</f>
        <v>0</v>
      </c>
      <c r="O23" s="0" t="s">
        <v>42</v>
      </c>
      <c r="P23" s="0" t="s">
        <v>42</v>
      </c>
    </row>
    <row r="24" customFormat="false" ht="12.75" hidden="false" customHeight="false" outlineLevel="0" collapsed="false">
      <c r="A24" s="59"/>
      <c r="B24" s="59" t="s">
        <v>43</v>
      </c>
      <c r="C24" s="60"/>
      <c r="D24" s="60"/>
      <c r="E24" s="60"/>
      <c r="F24" s="60"/>
      <c r="G24" s="61"/>
      <c r="H24" s="62"/>
      <c r="I24" s="63" t="n">
        <v>9</v>
      </c>
      <c r="J24" s="64"/>
    </row>
    <row r="25" customFormat="false" ht="12.75" hidden="false" customHeight="false" outlineLevel="0" collapsed="false">
      <c r="A25" s="59"/>
      <c r="B25" s="59" t="s">
        <v>44</v>
      </c>
      <c r="C25" s="60" t="s">
        <v>45</v>
      </c>
      <c r="D25" s="60"/>
      <c r="E25" s="60"/>
      <c r="F25" s="60"/>
      <c r="G25" s="61"/>
      <c r="H25" s="62" t="s">
        <v>46</v>
      </c>
      <c r="I25" s="63" t="n">
        <v>1</v>
      </c>
      <c r="J25" s="64" t="n">
        <f aca="false">'Rekapitulace Objekt SO-101'!H20</f>
        <v>0</v>
      </c>
      <c r="O25" s="0" t="s">
        <v>42</v>
      </c>
      <c r="P25" s="0" t="s">
        <v>42</v>
      </c>
    </row>
    <row r="26" customFormat="false" ht="12.75" hidden="false" customHeight="false" outlineLevel="0" collapsed="false">
      <c r="A26" s="59"/>
      <c r="B26" s="59" t="s">
        <v>47</v>
      </c>
      <c r="C26" s="60" t="s">
        <v>48</v>
      </c>
      <c r="D26" s="60"/>
      <c r="E26" s="60"/>
      <c r="F26" s="60"/>
      <c r="G26" s="61"/>
      <c r="H26" s="62" t="s">
        <v>46</v>
      </c>
      <c r="I26" s="63" t="n">
        <v>2</v>
      </c>
      <c r="J26" s="64" t="n">
        <f aca="false">'Rekapitulace Objekt SO-102'!H21</f>
        <v>0</v>
      </c>
      <c r="O26" s="0" t="s">
        <v>42</v>
      </c>
      <c r="P26" s="0" t="s">
        <v>42</v>
      </c>
    </row>
    <row r="27" customFormat="false" ht="12.75" hidden="false" customHeight="false" outlineLevel="0" collapsed="false">
      <c r="A27" s="59"/>
      <c r="B27" s="59" t="s">
        <v>49</v>
      </c>
      <c r="C27" s="60" t="s">
        <v>50</v>
      </c>
      <c r="D27" s="60"/>
      <c r="E27" s="60"/>
      <c r="F27" s="60"/>
      <c r="G27" s="61"/>
      <c r="H27" s="62" t="s">
        <v>46</v>
      </c>
      <c r="I27" s="63" t="n">
        <v>3</v>
      </c>
      <c r="J27" s="64" t="n">
        <f aca="false">'Rekapitulace Objekt SO-103'!H22</f>
        <v>0</v>
      </c>
      <c r="O27" s="0" t="s">
        <v>42</v>
      </c>
      <c r="P27" s="0" t="s">
        <v>42</v>
      </c>
    </row>
    <row r="28" customFormat="false" ht="12.75" hidden="false" customHeight="false" outlineLevel="0" collapsed="false">
      <c r="A28" s="59"/>
      <c r="B28" s="59" t="s">
        <v>51</v>
      </c>
      <c r="C28" s="60" t="s">
        <v>52</v>
      </c>
      <c r="D28" s="60"/>
      <c r="E28" s="60"/>
      <c r="F28" s="60"/>
      <c r="G28" s="61"/>
      <c r="H28" s="62" t="s">
        <v>53</v>
      </c>
      <c r="I28" s="63" t="n">
        <v>5</v>
      </c>
      <c r="J28" s="64" t="n">
        <f aca="false">'Rekapitulace Objekt SO-104'!H24</f>
        <v>0</v>
      </c>
      <c r="O28" s="0" t="s">
        <v>42</v>
      </c>
      <c r="P28" s="0" t="s">
        <v>42</v>
      </c>
    </row>
    <row r="29" customFormat="false" ht="12.75" hidden="false" customHeight="false" outlineLevel="0" collapsed="false">
      <c r="A29" s="59"/>
      <c r="B29" s="59" t="s">
        <v>54</v>
      </c>
      <c r="C29" s="60" t="s">
        <v>55</v>
      </c>
      <c r="D29" s="60"/>
      <c r="E29" s="60"/>
      <c r="F29" s="60"/>
      <c r="G29" s="61"/>
      <c r="H29" s="62" t="s">
        <v>46</v>
      </c>
      <c r="I29" s="63" t="n">
        <v>1</v>
      </c>
      <c r="J29" s="64" t="n">
        <f aca="false">'Rekapitulace Objekt SO-201'!H20</f>
        <v>0</v>
      </c>
      <c r="O29" s="0" t="s">
        <v>42</v>
      </c>
      <c r="P29" s="0" t="s">
        <v>42</v>
      </c>
    </row>
    <row r="30" customFormat="false" ht="12.75" hidden="false" customHeight="false" outlineLevel="0" collapsed="false">
      <c r="A30" s="59"/>
      <c r="B30" s="59" t="s">
        <v>56</v>
      </c>
      <c r="C30" s="60" t="s">
        <v>57</v>
      </c>
      <c r="D30" s="60"/>
      <c r="E30" s="60"/>
      <c r="F30" s="60"/>
      <c r="G30" s="61"/>
      <c r="H30" s="62" t="s">
        <v>46</v>
      </c>
      <c r="I30" s="63" t="n">
        <v>1</v>
      </c>
      <c r="J30" s="64" t="n">
        <f aca="false">'Rekapitulace Objekt SO-202'!H20</f>
        <v>0</v>
      </c>
      <c r="O30" s="0" t="s">
        <v>42</v>
      </c>
      <c r="P30" s="0" t="s">
        <v>42</v>
      </c>
    </row>
    <row r="31" customFormat="false" ht="12.75" hidden="false" customHeight="false" outlineLevel="0" collapsed="false">
      <c r="A31" s="59"/>
      <c r="B31" s="59" t="s">
        <v>58</v>
      </c>
      <c r="C31" s="60" t="s">
        <v>59</v>
      </c>
      <c r="D31" s="60"/>
      <c r="E31" s="60"/>
      <c r="F31" s="60"/>
      <c r="G31" s="61"/>
      <c r="H31" s="62" t="s">
        <v>60</v>
      </c>
      <c r="I31" s="63" t="n">
        <v>1</v>
      </c>
      <c r="J31" s="64" t="n">
        <f aca="false">'Rekapitulace Objekt SO-301'!H20</f>
        <v>0</v>
      </c>
      <c r="O31" s="0" t="s">
        <v>42</v>
      </c>
      <c r="P31" s="0" t="s">
        <v>42</v>
      </c>
    </row>
    <row r="32" customFormat="false" ht="12.75" hidden="false" customHeight="false" outlineLevel="0" collapsed="false">
      <c r="A32" s="59"/>
      <c r="B32" s="59" t="s">
        <v>61</v>
      </c>
      <c r="C32" s="60" t="s">
        <v>62</v>
      </c>
      <c r="D32" s="60"/>
      <c r="E32" s="60"/>
      <c r="F32" s="60"/>
      <c r="G32" s="61"/>
      <c r="H32" s="62" t="s">
        <v>63</v>
      </c>
      <c r="I32" s="63" t="n">
        <v>1</v>
      </c>
      <c r="J32" s="64" t="n">
        <f aca="false">'Rekapitulace Objekt SO-302'!H20</f>
        <v>0</v>
      </c>
      <c r="O32" s="0" t="s">
        <v>42</v>
      </c>
      <c r="P32" s="0" t="s">
        <v>42</v>
      </c>
    </row>
    <row r="33" customFormat="false" ht="12.75" hidden="false" customHeight="false" outlineLevel="0" collapsed="false">
      <c r="A33" s="59"/>
      <c r="B33" s="59" t="s">
        <v>64</v>
      </c>
      <c r="C33" s="60" t="s">
        <v>65</v>
      </c>
      <c r="D33" s="60"/>
      <c r="E33" s="60"/>
      <c r="F33" s="60"/>
      <c r="G33" s="61"/>
      <c r="H33" s="62" t="s">
        <v>66</v>
      </c>
      <c r="I33" s="63" t="n">
        <v>1</v>
      </c>
      <c r="J33" s="64" t="n">
        <f aca="false">'Rekapitulace Objekt SO-303'!H20</f>
        <v>0</v>
      </c>
      <c r="O33" s="0" t="s">
        <v>42</v>
      </c>
      <c r="P33" s="0" t="s">
        <v>42</v>
      </c>
    </row>
    <row r="34" customFormat="false" ht="12.75" hidden="false" customHeight="false" outlineLevel="0" collapsed="false">
      <c r="A34" s="59"/>
      <c r="B34" s="59" t="s">
        <v>67</v>
      </c>
      <c r="C34" s="60"/>
      <c r="D34" s="60"/>
      <c r="E34" s="60"/>
      <c r="F34" s="60"/>
      <c r="G34" s="61"/>
      <c r="H34" s="62"/>
      <c r="I34" s="63" t="n">
        <v>1</v>
      </c>
      <c r="J34" s="64"/>
    </row>
    <row r="35" customFormat="false" ht="12.75" hidden="false" customHeight="false" outlineLevel="0" collapsed="false">
      <c r="A35" s="59"/>
      <c r="B35" s="59" t="s">
        <v>68</v>
      </c>
      <c r="C35" s="60" t="s">
        <v>69</v>
      </c>
      <c r="D35" s="60"/>
      <c r="E35" s="60"/>
      <c r="F35" s="60"/>
      <c r="G35" s="61"/>
      <c r="H35" s="62" t="s">
        <v>60</v>
      </c>
      <c r="I35" s="63" t="n">
        <v>1</v>
      </c>
      <c r="J35" s="64" t="n">
        <f aca="false">'Rekapitulace Objekt PS-101'!H20</f>
        <v>0</v>
      </c>
      <c r="O35" s="0" t="s">
        <v>42</v>
      </c>
      <c r="P35" s="0" t="s">
        <v>42</v>
      </c>
    </row>
    <row r="36" customFormat="false" ht="25.5" hidden="false" customHeight="true" outlineLevel="0" collapsed="false">
      <c r="A36" s="65"/>
      <c r="B36" s="66" t="s">
        <v>70</v>
      </c>
      <c r="C36" s="66"/>
      <c r="D36" s="66"/>
      <c r="E36" s="66"/>
      <c r="F36" s="67"/>
      <c r="G36" s="68"/>
      <c r="H36" s="69"/>
      <c r="I36" s="70"/>
      <c r="J36" s="71" t="n">
        <f aca="false">SUM(J22:J35)</f>
        <v>0</v>
      </c>
    </row>
    <row r="45" customFormat="false" ht="15.75" hidden="false" customHeight="false" outlineLevel="0" collapsed="false">
      <c r="B45" s="72" t="s">
        <v>71</v>
      </c>
    </row>
    <row r="47" customFormat="false" ht="25.5" hidden="false" customHeight="true" outlineLevel="0" collapsed="false">
      <c r="A47" s="73"/>
      <c r="B47" s="74" t="s">
        <v>72</v>
      </c>
      <c r="C47" s="75" t="s">
        <v>73</v>
      </c>
      <c r="D47" s="75"/>
      <c r="E47" s="75"/>
      <c r="F47" s="75"/>
      <c r="G47" s="76"/>
      <c r="H47" s="76"/>
      <c r="I47" s="76"/>
      <c r="J47" s="77" t="s">
        <v>74</v>
      </c>
    </row>
    <row r="48" customFormat="false" ht="25.5" hidden="false" customHeight="true" outlineLevel="0" collapsed="false">
      <c r="A48" s="78"/>
      <c r="B48" s="79" t="s">
        <v>75</v>
      </c>
      <c r="C48" s="80" t="s">
        <v>76</v>
      </c>
      <c r="D48" s="80"/>
      <c r="E48" s="80"/>
      <c r="F48" s="80"/>
      <c r="G48" s="80"/>
      <c r="H48" s="80"/>
      <c r="I48" s="80"/>
      <c r="J48" s="81" t="n">
        <f aca="false">'SO-101 101.01-05 Pol'!F8+'SO-102 102.01, 03 Pol'!F8+'SO-102 102.02, 04 Pol'!F8+'SO-103 103.01 Pol'!F8+'SO-103 103.02 Pol'!F8+'SO-103 103.03 Pol'!F8+'SO-104 104.01 Pol'!F8+'SO-104 104.03 Pol'!F8+'SO-104 104.05 Pol'!F8+'SO-201 201.01-05 Pol'!F8+'SO-202 202.01 Pol'!F8+'SO-301 301.01 Pol'!F8+'SO-302 302.01-02 Pol'!F8</f>
        <v>0</v>
      </c>
    </row>
    <row r="49" customFormat="false" ht="25.5" hidden="false" customHeight="true" outlineLevel="0" collapsed="false">
      <c r="A49" s="78"/>
      <c r="B49" s="78" t="s">
        <v>77</v>
      </c>
      <c r="C49" s="82" t="s">
        <v>78</v>
      </c>
      <c r="D49" s="82"/>
      <c r="E49" s="82"/>
      <c r="F49" s="82"/>
      <c r="G49" s="82"/>
      <c r="H49" s="82"/>
      <c r="I49" s="82"/>
      <c r="J49" s="83" t="n">
        <f aca="false">'SO-101 101.01-05 Pol'!F69+'SO-103 103.02 Pol'!F41+'SO-103 103.03 Pol'!F42+'SO-104 104.01 Pol'!F45+'SO-104 104.03 Pol'!F17+'SO-104 104.05 Pol'!F60+'SO-301 301.01 Pol'!F46</f>
        <v>0</v>
      </c>
    </row>
    <row r="50" customFormat="false" ht="25.5" hidden="false" customHeight="true" outlineLevel="0" collapsed="false">
      <c r="A50" s="78"/>
      <c r="B50" s="78" t="s">
        <v>79</v>
      </c>
      <c r="C50" s="82" t="s">
        <v>80</v>
      </c>
      <c r="D50" s="82"/>
      <c r="E50" s="82"/>
      <c r="F50" s="82"/>
      <c r="G50" s="82"/>
      <c r="H50" s="82"/>
      <c r="I50" s="82"/>
      <c r="J50" s="83" t="n">
        <f aca="false">'SO-103 103.02 Pol'!F63+'SO-103 103.03 Pol'!F67+'SO-104 104.01 Pol'!F64+'SO-104 104.03 Pol'!F24+'SO-301 301.01 Pol'!F64</f>
        <v>0</v>
      </c>
    </row>
    <row r="51" customFormat="false" ht="25.5" hidden="false" customHeight="true" outlineLevel="0" collapsed="false">
      <c r="A51" s="78"/>
      <c r="B51" s="78" t="s">
        <v>81</v>
      </c>
      <c r="C51" s="82" t="s">
        <v>82</v>
      </c>
      <c r="D51" s="82"/>
      <c r="E51" s="82"/>
      <c r="F51" s="82"/>
      <c r="G51" s="82"/>
      <c r="H51" s="82"/>
      <c r="I51" s="82"/>
      <c r="J51" s="83" t="n">
        <f aca="false">'SO-101 101.01-05 Pol'!F73+'SO-102 102.01, 03 Pol'!F72+'SO-102 102.02, 04 Pol'!F53+'SO-103 103.01 Pol'!F61+'SO-103 103.02 Pol'!F73+'SO-103 103.03 Pol'!F78+'SO-104 104.01 Pol'!F74+'SO-104 104.05 Pol'!F64+'SO-201 201.01-05 Pol'!F67+'SO-202 202.01 Pol'!F67</f>
        <v>0</v>
      </c>
    </row>
    <row r="52" customFormat="false" ht="25.5" hidden="false" customHeight="true" outlineLevel="0" collapsed="false">
      <c r="A52" s="78"/>
      <c r="B52" s="78" t="s">
        <v>83</v>
      </c>
      <c r="C52" s="82" t="s">
        <v>84</v>
      </c>
      <c r="D52" s="82"/>
      <c r="E52" s="82"/>
      <c r="F52" s="82"/>
      <c r="G52" s="82"/>
      <c r="H52" s="82"/>
      <c r="I52" s="82"/>
      <c r="J52" s="83" t="n">
        <f aca="false">'SO-104 104.04 Pol'!F8+'SO-302 302.01-02 Pol'!F22</f>
        <v>0</v>
      </c>
    </row>
    <row r="53" customFormat="false" ht="25.5" hidden="false" customHeight="true" outlineLevel="0" collapsed="false">
      <c r="A53" s="78"/>
      <c r="B53" s="78" t="s">
        <v>85</v>
      </c>
      <c r="C53" s="82" t="s">
        <v>86</v>
      </c>
      <c r="D53" s="82"/>
      <c r="E53" s="82"/>
      <c r="F53" s="82"/>
      <c r="G53" s="82"/>
      <c r="H53" s="82"/>
      <c r="I53" s="82"/>
      <c r="J53" s="83" t="n">
        <f aca="false">'SO-101 101.01-05 Pol'!F78+'SO-102 102.01, 03 Pol'!F77+'SO-102 102.02, 04 Pol'!F58+'SO-103 103.01 Pol'!F66+'SO-103 103.02 Pol'!F78+'SO-103 103.03 Pol'!F83+'SO-104 104.01 Pol'!F76+'SO-104 104.05 Pol'!F69+'SO-201 201.01-05 Pol'!F75+'SO-202 202.01 Pol'!F72</f>
        <v>0</v>
      </c>
    </row>
    <row r="54" customFormat="false" ht="25.5" hidden="false" customHeight="true" outlineLevel="0" collapsed="false">
      <c r="A54" s="78"/>
      <c r="B54" s="78" t="s">
        <v>87</v>
      </c>
      <c r="C54" s="82" t="s">
        <v>88</v>
      </c>
      <c r="D54" s="82"/>
      <c r="E54" s="82"/>
      <c r="F54" s="82"/>
      <c r="G54" s="82"/>
      <c r="H54" s="82"/>
      <c r="I54" s="82"/>
      <c r="J54" s="83" t="n">
        <f aca="false">'SO-101 101.01-05 Pol'!F109+'SO-104 104.05 Pol'!F75</f>
        <v>0</v>
      </c>
    </row>
    <row r="55" customFormat="false" ht="25.5" hidden="false" customHeight="true" outlineLevel="0" collapsed="false">
      <c r="A55" s="78"/>
      <c r="B55" s="78" t="s">
        <v>89</v>
      </c>
      <c r="C55" s="82" t="s">
        <v>90</v>
      </c>
      <c r="D55" s="82"/>
      <c r="E55" s="82"/>
      <c r="F55" s="82"/>
      <c r="G55" s="82"/>
      <c r="H55" s="82"/>
      <c r="I55" s="82"/>
      <c r="J55" s="83" t="n">
        <f aca="false">'SO-101 101.01-05 Pol'!F111+'SO-104 104.05 Pol'!F77</f>
        <v>0</v>
      </c>
    </row>
    <row r="56" customFormat="false" ht="25.5" hidden="false" customHeight="true" outlineLevel="0" collapsed="false">
      <c r="A56" s="78"/>
      <c r="B56" s="78" t="s">
        <v>91</v>
      </c>
      <c r="C56" s="82" t="s">
        <v>92</v>
      </c>
      <c r="D56" s="82"/>
      <c r="E56" s="82"/>
      <c r="F56" s="82"/>
      <c r="G56" s="82"/>
      <c r="H56" s="82"/>
      <c r="I56" s="82"/>
      <c r="J56" s="83" t="n">
        <f aca="false">'SO-302 302.01-02 Pol'!F38</f>
        <v>0</v>
      </c>
    </row>
    <row r="57" customFormat="false" ht="25.5" hidden="false" customHeight="true" outlineLevel="0" collapsed="false">
      <c r="A57" s="78"/>
      <c r="B57" s="78" t="s">
        <v>93</v>
      </c>
      <c r="C57" s="82" t="s">
        <v>94</v>
      </c>
      <c r="D57" s="82"/>
      <c r="E57" s="82"/>
      <c r="F57" s="82"/>
      <c r="G57" s="82"/>
      <c r="H57" s="82"/>
      <c r="I57" s="82"/>
      <c r="J57" s="83" t="n">
        <f aca="false">'SO-104 104.03 Pol'!F33</f>
        <v>0</v>
      </c>
    </row>
    <row r="58" customFormat="false" ht="25.5" hidden="false" customHeight="true" outlineLevel="0" collapsed="false">
      <c r="A58" s="78"/>
      <c r="B58" s="78" t="s">
        <v>95</v>
      </c>
      <c r="C58" s="82" t="s">
        <v>96</v>
      </c>
      <c r="D58" s="82"/>
      <c r="E58" s="82"/>
      <c r="F58" s="82"/>
      <c r="G58" s="82"/>
      <c r="H58" s="82"/>
      <c r="I58" s="82"/>
      <c r="J58" s="83" t="n">
        <f aca="false">'SO-101 101.01-05 Pol'!F114+'SO-102 102.01, 03 Pol'!F89+'SO-102 102.02, 04 Pol'!F73+'SO-103 103.01 Pol'!F82+'SO-103 103.02 Pol'!F116+'SO-103 103.03 Pol'!F103+'SO-104 104.03 Pol'!F44+'SO-104 104.04 Pol'!F16+'SO-104 104.05 Pol'!F80+'SO-201 201.01-05 Pol'!F124+'SO-202 202.01 Pol'!F94+'SO-301 301.01 Pol'!F68+'SO-302 302.01-02 Pol'!F53</f>
        <v>0</v>
      </c>
    </row>
    <row r="59" customFormat="false" ht="25.5" hidden="false" customHeight="true" outlineLevel="0" collapsed="false">
      <c r="A59" s="78"/>
      <c r="B59" s="78" t="s">
        <v>97</v>
      </c>
      <c r="C59" s="82" t="s">
        <v>98</v>
      </c>
      <c r="D59" s="82"/>
      <c r="E59" s="82"/>
      <c r="F59" s="82"/>
      <c r="G59" s="82"/>
      <c r="H59" s="82"/>
      <c r="I59" s="82"/>
      <c r="J59" s="83" t="n">
        <f aca="false">'SO-104 104.02 Pol'!F8+'SO-303 303.01 Pol'!F8</f>
        <v>0</v>
      </c>
    </row>
    <row r="60" customFormat="false" ht="25.5" hidden="false" customHeight="true" outlineLevel="0" collapsed="false">
      <c r="A60" s="78"/>
      <c r="B60" s="78" t="s">
        <v>99</v>
      </c>
      <c r="C60" s="82" t="s">
        <v>100</v>
      </c>
      <c r="D60" s="82"/>
      <c r="E60" s="82"/>
      <c r="F60" s="82"/>
      <c r="G60" s="82"/>
      <c r="H60" s="82"/>
      <c r="I60" s="82"/>
      <c r="J60" s="83" t="n">
        <f aca="false">'SO-104 104.02 Pol'!F16</f>
        <v>0</v>
      </c>
    </row>
    <row r="61" customFormat="false" ht="25.5" hidden="false" customHeight="true" outlineLevel="0" collapsed="false">
      <c r="A61" s="78"/>
      <c r="B61" s="78" t="s">
        <v>101</v>
      </c>
      <c r="C61" s="82" t="s">
        <v>102</v>
      </c>
      <c r="D61" s="82"/>
      <c r="E61" s="82"/>
      <c r="F61" s="82"/>
      <c r="G61" s="82"/>
      <c r="H61" s="82"/>
      <c r="I61" s="82"/>
      <c r="J61" s="83" t="n">
        <f aca="false">'SO-104 104.02 Pol'!F21+'SO-303 303.01 Pol'!F15</f>
        <v>0</v>
      </c>
    </row>
    <row r="62" customFormat="false" ht="25.5" hidden="false" customHeight="true" outlineLevel="0" collapsed="false">
      <c r="A62" s="78"/>
      <c r="B62" s="78" t="s">
        <v>103</v>
      </c>
      <c r="C62" s="82" t="s">
        <v>104</v>
      </c>
      <c r="D62" s="82"/>
      <c r="E62" s="82"/>
      <c r="F62" s="82"/>
      <c r="G62" s="82"/>
      <c r="H62" s="82"/>
      <c r="I62" s="82"/>
      <c r="J62" s="83" t="n">
        <f aca="false">'PS-101 101.01 Pol'!F8</f>
        <v>0</v>
      </c>
    </row>
    <row r="63" customFormat="false" ht="25.5" hidden="false" customHeight="true" outlineLevel="0" collapsed="false">
      <c r="A63" s="78"/>
      <c r="B63" s="78" t="s">
        <v>105</v>
      </c>
      <c r="C63" s="82" t="s">
        <v>106</v>
      </c>
      <c r="D63" s="82"/>
      <c r="E63" s="82"/>
      <c r="F63" s="82"/>
      <c r="G63" s="82"/>
      <c r="H63" s="82"/>
      <c r="I63" s="82"/>
      <c r="J63" s="83" t="n">
        <f aca="false">'SO-104 104.01 Pol'!F84+'SO-104 104.03 Pol'!F48+'SO-301 301.01 Pol'!F74</f>
        <v>0</v>
      </c>
    </row>
    <row r="64" customFormat="false" ht="25.5" hidden="false" customHeight="true" outlineLevel="0" collapsed="false">
      <c r="A64" s="78"/>
      <c r="B64" s="78" t="s">
        <v>107</v>
      </c>
      <c r="C64" s="82" t="s">
        <v>108</v>
      </c>
      <c r="D64" s="82"/>
      <c r="E64" s="82"/>
      <c r="F64" s="82"/>
      <c r="G64" s="82"/>
      <c r="H64" s="82"/>
      <c r="I64" s="82"/>
      <c r="J64" s="83" t="n">
        <f aca="false">'SO-102 102.02, 04 Pol'!F78+'SO-103 103.01 Pol'!F87+'SO-201 201.01-05 Pol'!F129</f>
        <v>0</v>
      </c>
    </row>
    <row r="65" customFormat="false" ht="25.5" hidden="false" customHeight="true" outlineLevel="0" collapsed="false">
      <c r="A65" s="78"/>
      <c r="B65" s="78" t="s">
        <v>109</v>
      </c>
      <c r="C65" s="82" t="s">
        <v>110</v>
      </c>
      <c r="D65" s="82"/>
      <c r="E65" s="82"/>
      <c r="F65" s="82"/>
      <c r="G65" s="82"/>
      <c r="H65" s="82"/>
      <c r="I65" s="82"/>
      <c r="J65" s="83" t="n">
        <f aca="false">'SO-103 103.01 Pol'!F93+'SO-104 104.02 Pol'!F28+'SO-201 201.01-05 Pol'!F135+'SO-303 303.01 Pol'!F29</f>
        <v>0</v>
      </c>
    </row>
    <row r="66" customFormat="false" ht="25.5" hidden="false" customHeight="true" outlineLevel="0" collapsed="false">
      <c r="A66" s="78"/>
      <c r="B66" s="78" t="s">
        <v>111</v>
      </c>
      <c r="C66" s="82" t="s">
        <v>112</v>
      </c>
      <c r="D66" s="82"/>
      <c r="E66" s="82"/>
      <c r="F66" s="82"/>
      <c r="G66" s="82"/>
      <c r="H66" s="82"/>
      <c r="I66" s="82"/>
      <c r="J66" s="83" t="n">
        <f aca="false">'00 1 Naklady'!F8</f>
        <v>0</v>
      </c>
    </row>
    <row r="67" customFormat="false" ht="25.5" hidden="false" customHeight="true" outlineLevel="0" collapsed="false">
      <c r="A67" s="78"/>
      <c r="B67" s="84" t="s">
        <v>113</v>
      </c>
      <c r="C67" s="85" t="s">
        <v>114</v>
      </c>
      <c r="D67" s="85"/>
      <c r="E67" s="85"/>
      <c r="F67" s="85"/>
      <c r="G67" s="85"/>
      <c r="H67" s="85"/>
      <c r="I67" s="85"/>
      <c r="J67" s="86" t="n">
        <f aca="false">'00 1 Naklady'!F24</f>
        <v>0</v>
      </c>
    </row>
    <row r="68" customFormat="false" ht="25.5" hidden="false" customHeight="true" outlineLevel="0" collapsed="false">
      <c r="A68" s="87"/>
      <c r="B68" s="88" t="s">
        <v>115</v>
      </c>
      <c r="C68" s="89"/>
      <c r="D68" s="89"/>
      <c r="E68" s="89"/>
      <c r="F68" s="90"/>
      <c r="G68" s="91"/>
      <c r="H68" s="91"/>
      <c r="I68" s="91"/>
      <c r="J68" s="92" t="n">
        <f aca="false">SUM(J48:J67)</f>
        <v>0</v>
      </c>
    </row>
  </sheetData>
  <sheetProtection sheet="true" password="c49b"/>
  <mergeCells count="21">
    <mergeCell ref="B36:E36"/>
    <mergeCell ref="C48:I48"/>
    <mergeCell ref="C49:I49"/>
    <mergeCell ref="C50:I50"/>
    <mergeCell ref="C51:I51"/>
    <mergeCell ref="C52:I52"/>
    <mergeCell ref="C53:I53"/>
    <mergeCell ref="C54:I54"/>
    <mergeCell ref="C55:I55"/>
    <mergeCell ref="C56:I56"/>
    <mergeCell ref="C57:I57"/>
    <mergeCell ref="C58:I58"/>
    <mergeCell ref="C59:I59"/>
    <mergeCell ref="C60:I60"/>
    <mergeCell ref="C61:I61"/>
    <mergeCell ref="C62:I62"/>
    <mergeCell ref="C63:I63"/>
    <mergeCell ref="C64:I64"/>
    <mergeCell ref="C65:I65"/>
    <mergeCell ref="C66:I66"/>
    <mergeCell ref="C67:I67"/>
  </mergeCells>
  <printOptions headings="false" gridLines="false" gridLinesSet="true" horizontalCentered="false" verticalCentered="false"/>
  <pageMargins left="0.39375" right="0.196527777777778" top="0.39375" bottom="0.393055555555556" header="0.511805555555555" footer="0.196527777777778"/>
  <pageSetup paperSize="9" scale="100" firstPageNumber="0" fitToWidth="1" fitToHeight="100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&amp;L&amp;9Zpracováno programem BUILDpower S,  © RTS, a.s.&amp;R&amp;9Stránka &amp;P z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H2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/>
  <cols>
    <col collapsed="false" hidden="false" max="1" min="1" style="0" width="4.18367346938776"/>
    <col collapsed="false" hidden="false" max="2" min="2" style="23" width="14.1734693877551"/>
    <col collapsed="false" hidden="false" max="3" min="3" style="23" width="62.9081632653061"/>
    <col collapsed="false" hidden="false" max="4" min="4" style="0" width="4.45408163265306"/>
    <col collapsed="false" hidden="false" max="5" min="5" style="0" width="10.3928571428571"/>
    <col collapsed="false" hidden="false" max="6" min="6" style="0" width="9.71938775510204"/>
    <col collapsed="false" hidden="false" max="7" min="7" style="0" width="12.5561224489796"/>
    <col collapsed="false" hidden="false" max="9" min="8" style="0" width="8.50510204081633"/>
    <col collapsed="false" hidden="true" max="18" min="10" style="0" width="0"/>
    <col collapsed="false" hidden="false" max="28" min="19" style="0" width="8.50510204081633"/>
    <col collapsed="false" hidden="true" max="41" min="29" style="0" width="0"/>
    <col collapsed="false" hidden="false" max="51" min="42" style="0" width="8.50510204081633"/>
    <col collapsed="false" hidden="false" max="52" min="52" style="0" width="111.367346938776"/>
    <col collapsed="false" hidden="false" max="1025" min="53" style="0" width="8.50510204081633"/>
  </cols>
  <sheetData>
    <row r="1" customFormat="false" ht="16.5" hidden="false" customHeight="false" outlineLevel="0" collapsed="false">
      <c r="A1" s="162" t="s">
        <v>224</v>
      </c>
      <c r="B1" s="162"/>
      <c r="C1" s="162"/>
      <c r="D1" s="162"/>
      <c r="E1" s="162"/>
      <c r="F1" s="162"/>
      <c r="G1" s="162"/>
      <c r="AC1" s="0" t="s">
        <v>142</v>
      </c>
    </row>
    <row r="2" customFormat="false" ht="13.5" hidden="false" customHeight="false" outlineLevel="0" collapsed="false">
      <c r="A2" s="163" t="s">
        <v>122</v>
      </c>
      <c r="B2" s="164" t="s">
        <v>15</v>
      </c>
      <c r="C2" s="165" t="s">
        <v>17</v>
      </c>
      <c r="D2" s="166"/>
      <c r="E2" s="167"/>
      <c r="F2" s="167"/>
      <c r="G2" s="168"/>
    </row>
    <row r="3" customFormat="false" ht="12.75" hidden="false" customHeight="false" outlineLevel="0" collapsed="false">
      <c r="A3" s="169" t="s">
        <v>123</v>
      </c>
      <c r="B3" s="170" t="s">
        <v>51</v>
      </c>
      <c r="C3" s="171" t="s">
        <v>52</v>
      </c>
      <c r="D3" s="172"/>
      <c r="E3" s="173"/>
      <c r="F3" s="173"/>
      <c r="G3" s="174"/>
      <c r="AC3" s="23" t="s">
        <v>216</v>
      </c>
    </row>
    <row r="4" customFormat="false" ht="13.5" hidden="false" customHeight="false" outlineLevel="0" collapsed="false">
      <c r="A4" s="175" t="s">
        <v>124</v>
      </c>
      <c r="B4" s="176" t="s">
        <v>653</v>
      </c>
      <c r="C4" s="177" t="s">
        <v>654</v>
      </c>
      <c r="D4" s="178"/>
      <c r="E4" s="179"/>
      <c r="F4" s="179"/>
      <c r="G4" s="180"/>
    </row>
    <row r="5" customFormat="false" ht="14.25" hidden="false" customHeight="false" outlineLevel="0" collapsed="false">
      <c r="C5" s="181"/>
      <c r="D5" s="182"/>
    </row>
    <row r="6" customFormat="false" ht="27" hidden="false" customHeight="false" outlineLevel="0" collapsed="false">
      <c r="A6" s="183" t="s">
        <v>125</v>
      </c>
      <c r="B6" s="184" t="s">
        <v>126</v>
      </c>
      <c r="C6" s="185" t="s">
        <v>127</v>
      </c>
      <c r="D6" s="186" t="s">
        <v>128</v>
      </c>
      <c r="E6" s="187" t="s">
        <v>129</v>
      </c>
      <c r="F6" s="188" t="s">
        <v>130</v>
      </c>
      <c r="G6" s="183" t="s">
        <v>131</v>
      </c>
      <c r="H6" s="189" t="s">
        <v>143</v>
      </c>
      <c r="I6" s="190" t="s">
        <v>144</v>
      </c>
      <c r="J6" s="108"/>
    </row>
    <row r="7" customFormat="false" ht="12.75" hidden="false" customHeight="true" outlineLevel="0" collapsed="false">
      <c r="A7" s="191"/>
      <c r="B7" s="192" t="s">
        <v>145</v>
      </c>
      <c r="C7" s="193" t="s">
        <v>146</v>
      </c>
      <c r="D7" s="193"/>
      <c r="E7" s="193"/>
      <c r="F7" s="193"/>
      <c r="G7" s="193"/>
      <c r="H7" s="194"/>
      <c r="I7" s="195"/>
    </row>
    <row r="8" customFormat="false" ht="12.75" hidden="false" customHeight="false" outlineLevel="0" collapsed="false">
      <c r="A8" s="196" t="s">
        <v>147</v>
      </c>
      <c r="B8" s="197" t="s">
        <v>83</v>
      </c>
      <c r="C8" s="198" t="s">
        <v>84</v>
      </c>
      <c r="D8" s="199"/>
      <c r="E8" s="200"/>
      <c r="F8" s="201" t="n">
        <f aca="false">SUM(G9:G15)</f>
        <v>0</v>
      </c>
      <c r="G8" s="201"/>
      <c r="H8" s="202"/>
      <c r="I8" s="203"/>
      <c r="AE8" s="0" t="s">
        <v>148</v>
      </c>
    </row>
    <row r="9" customFormat="false" ht="12.75" hidden="false" customHeight="true" outlineLevel="1" collapsed="false">
      <c r="A9" s="204"/>
      <c r="B9" s="205" t="s">
        <v>809</v>
      </c>
      <c r="C9" s="205"/>
      <c r="D9" s="205"/>
      <c r="E9" s="205"/>
      <c r="F9" s="205"/>
      <c r="G9" s="205"/>
      <c r="H9" s="206"/>
      <c r="I9" s="207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  <c r="V9" s="208"/>
      <c r="W9" s="208"/>
      <c r="X9" s="208"/>
      <c r="Y9" s="208"/>
      <c r="Z9" s="208"/>
      <c r="AA9" s="208"/>
      <c r="AB9" s="208"/>
      <c r="AC9" s="208" t="n">
        <v>0</v>
      </c>
      <c r="AD9" s="208"/>
      <c r="AE9" s="208"/>
      <c r="AF9" s="208"/>
      <c r="AG9" s="208"/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customFormat="false" ht="12.75" hidden="false" customHeight="false" outlineLevel="1" collapsed="false">
      <c r="A10" s="209" t="n">
        <v>1</v>
      </c>
      <c r="B10" s="210" t="s">
        <v>810</v>
      </c>
      <c r="C10" s="211" t="s">
        <v>811</v>
      </c>
      <c r="D10" s="212" t="s">
        <v>273</v>
      </c>
      <c r="E10" s="213" t="n">
        <v>43</v>
      </c>
      <c r="F10" s="214"/>
      <c r="G10" s="215" t="n">
        <f aca="false">ROUND(E10*F10,2)</f>
        <v>0</v>
      </c>
      <c r="H10" s="206" t="s">
        <v>401</v>
      </c>
      <c r="I10" s="207" t="s">
        <v>486</v>
      </c>
      <c r="J10" s="208"/>
      <c r="K10" s="208"/>
      <c r="L10" s="208"/>
      <c r="M10" s="208"/>
      <c r="N10" s="208"/>
      <c r="O10" s="208"/>
      <c r="P10" s="208"/>
      <c r="Q10" s="208"/>
      <c r="R10" s="208"/>
      <c r="S10" s="208"/>
      <c r="T10" s="208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  <c r="AE10" s="208" t="s">
        <v>155</v>
      </c>
      <c r="AF10" s="208"/>
      <c r="AG10" s="208"/>
      <c r="AH10" s="208"/>
      <c r="AI10" s="208"/>
      <c r="AJ10" s="208"/>
      <c r="AK10" s="208"/>
      <c r="AL10" s="208"/>
      <c r="AM10" s="208" t="n">
        <v>21</v>
      </c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customFormat="false" ht="12.75" hidden="false" customHeight="false" outlineLevel="1" collapsed="false">
      <c r="A11" s="209" t="n">
        <v>2</v>
      </c>
      <c r="B11" s="210" t="s">
        <v>812</v>
      </c>
      <c r="C11" s="211" t="s">
        <v>813</v>
      </c>
      <c r="D11" s="212" t="s">
        <v>273</v>
      </c>
      <c r="E11" s="213" t="n">
        <v>43</v>
      </c>
      <c r="F11" s="214"/>
      <c r="G11" s="215" t="n">
        <f aca="false">ROUND(E11*F11,2)</f>
        <v>0</v>
      </c>
      <c r="H11" s="206" t="s">
        <v>401</v>
      </c>
      <c r="I11" s="207" t="s">
        <v>486</v>
      </c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  <c r="AE11" s="208" t="s">
        <v>155</v>
      </c>
      <c r="AF11" s="208"/>
      <c r="AG11" s="208"/>
      <c r="AH11" s="208"/>
      <c r="AI11" s="208"/>
      <c r="AJ11" s="208"/>
      <c r="AK11" s="208"/>
      <c r="AL11" s="208"/>
      <c r="AM11" s="208" t="n">
        <v>21</v>
      </c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customFormat="false" ht="12.75" hidden="false" customHeight="true" outlineLevel="1" collapsed="false">
      <c r="A12" s="204"/>
      <c r="B12" s="219" t="s">
        <v>814</v>
      </c>
      <c r="C12" s="219"/>
      <c r="D12" s="219"/>
      <c r="E12" s="219"/>
      <c r="F12" s="219"/>
      <c r="G12" s="219"/>
      <c r="H12" s="206"/>
      <c r="I12" s="207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 t="n">
        <v>0</v>
      </c>
      <c r="AD12" s="208"/>
      <c r="AE12" s="208"/>
      <c r="AF12" s="208"/>
      <c r="AG12" s="208"/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customFormat="false" ht="22.5" hidden="false" customHeight="true" outlineLevel="1" collapsed="false">
      <c r="A13" s="204"/>
      <c r="B13" s="219" t="s">
        <v>815</v>
      </c>
      <c r="C13" s="219"/>
      <c r="D13" s="219"/>
      <c r="E13" s="219"/>
      <c r="F13" s="219"/>
      <c r="G13" s="219"/>
      <c r="H13" s="206"/>
      <c r="I13" s="207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  <c r="AE13" s="208" t="s">
        <v>173</v>
      </c>
      <c r="AF13" s="208"/>
      <c r="AG13" s="208"/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18" t="str">
        <f aca="false">B13</f>
        <v>s provedením lože z kameniva drceného, s vyplněním spár, s dvojitým hutněním a se smetením přebytečného materiálu na krajnici. S dodáním hmot pro lože a výplň spár.</v>
      </c>
      <c r="BA13" s="208"/>
      <c r="BB13" s="208"/>
      <c r="BC13" s="208"/>
      <c r="BD13" s="208"/>
      <c r="BE13" s="208"/>
      <c r="BF13" s="208"/>
      <c r="BG13" s="208"/>
      <c r="BH13" s="208"/>
    </row>
    <row r="14" customFormat="false" ht="12.75" hidden="false" customHeight="false" outlineLevel="1" collapsed="false">
      <c r="A14" s="209" t="n">
        <v>3</v>
      </c>
      <c r="B14" s="210" t="s">
        <v>816</v>
      </c>
      <c r="C14" s="211" t="s">
        <v>817</v>
      </c>
      <c r="D14" s="212" t="s">
        <v>273</v>
      </c>
      <c r="E14" s="213" t="n">
        <v>43</v>
      </c>
      <c r="F14" s="214"/>
      <c r="G14" s="215" t="n">
        <f aca="false">ROUND(E14*F14,2)</f>
        <v>0</v>
      </c>
      <c r="H14" s="206" t="s">
        <v>401</v>
      </c>
      <c r="I14" s="207" t="s">
        <v>486</v>
      </c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 t="s">
        <v>155</v>
      </c>
      <c r="AF14" s="208"/>
      <c r="AG14" s="208"/>
      <c r="AH14" s="208"/>
      <c r="AI14" s="208"/>
      <c r="AJ14" s="208"/>
      <c r="AK14" s="208"/>
      <c r="AL14" s="208"/>
      <c r="AM14" s="208" t="n">
        <v>21</v>
      </c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customFormat="false" ht="22.5" hidden="false" customHeight="false" outlineLevel="1" collapsed="false">
      <c r="A15" s="209" t="n">
        <v>4</v>
      </c>
      <c r="B15" s="210" t="s">
        <v>818</v>
      </c>
      <c r="C15" s="211" t="s">
        <v>819</v>
      </c>
      <c r="D15" s="212" t="s">
        <v>273</v>
      </c>
      <c r="E15" s="213" t="n">
        <v>45.15</v>
      </c>
      <c r="F15" s="214"/>
      <c r="G15" s="215" t="n">
        <f aca="false">ROUND(E15*F15,2)</f>
        <v>0</v>
      </c>
      <c r="H15" s="206" t="s">
        <v>331</v>
      </c>
      <c r="I15" s="207" t="s">
        <v>486</v>
      </c>
      <c r="J15" s="208"/>
      <c r="K15" s="208"/>
      <c r="L15" s="208"/>
      <c r="M15" s="208"/>
      <c r="N15" s="208"/>
      <c r="O15" s="208"/>
      <c r="P15" s="208"/>
      <c r="Q15" s="208"/>
      <c r="R15" s="208"/>
      <c r="S15" s="208"/>
      <c r="T15" s="208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  <c r="AE15" s="208" t="s">
        <v>155</v>
      </c>
      <c r="AF15" s="208"/>
      <c r="AG15" s="208"/>
      <c r="AH15" s="208"/>
      <c r="AI15" s="208"/>
      <c r="AJ15" s="208"/>
      <c r="AK15" s="208"/>
      <c r="AL15" s="208"/>
      <c r="AM15" s="208" t="n">
        <v>21</v>
      </c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customFormat="false" ht="12.75" hidden="false" customHeight="false" outlineLevel="0" collapsed="false">
      <c r="A16" s="196" t="s">
        <v>147</v>
      </c>
      <c r="B16" s="197" t="s">
        <v>95</v>
      </c>
      <c r="C16" s="198" t="s">
        <v>96</v>
      </c>
      <c r="D16" s="199"/>
      <c r="E16" s="200"/>
      <c r="F16" s="220" t="n">
        <f aca="false">SUM(G17:G19)</f>
        <v>0</v>
      </c>
      <c r="G16" s="220"/>
      <c r="H16" s="202"/>
      <c r="I16" s="203"/>
      <c r="AE16" s="0" t="s">
        <v>148</v>
      </c>
    </row>
    <row r="17" customFormat="false" ht="12.75" hidden="false" customHeight="true" outlineLevel="1" collapsed="false">
      <c r="A17" s="204"/>
      <c r="B17" s="205" t="s">
        <v>820</v>
      </c>
      <c r="C17" s="205"/>
      <c r="D17" s="205"/>
      <c r="E17" s="205"/>
      <c r="F17" s="205"/>
      <c r="G17" s="205"/>
      <c r="H17" s="206"/>
      <c r="I17" s="207"/>
      <c r="J17" s="208"/>
      <c r="K17" s="208"/>
      <c r="L17" s="208"/>
      <c r="M17" s="208"/>
      <c r="N17" s="208"/>
      <c r="O17" s="208"/>
      <c r="P17" s="208"/>
      <c r="Q17" s="208"/>
      <c r="R17" s="208"/>
      <c r="S17" s="208"/>
      <c r="T17" s="208"/>
      <c r="U17" s="208"/>
      <c r="V17" s="208"/>
      <c r="W17" s="208"/>
      <c r="X17" s="208"/>
      <c r="Y17" s="208"/>
      <c r="Z17" s="208"/>
      <c r="AA17" s="208"/>
      <c r="AB17" s="208"/>
      <c r="AC17" s="208" t="n">
        <v>0</v>
      </c>
      <c r="AD17" s="208"/>
      <c r="AE17" s="208"/>
      <c r="AF17" s="208"/>
      <c r="AG17" s="208"/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customFormat="false" ht="12.75" hidden="false" customHeight="true" outlineLevel="1" collapsed="false">
      <c r="A18" s="204"/>
      <c r="B18" s="219" t="s">
        <v>821</v>
      </c>
      <c r="C18" s="219"/>
      <c r="D18" s="219"/>
      <c r="E18" s="219"/>
      <c r="F18" s="219"/>
      <c r="G18" s="219"/>
      <c r="H18" s="206"/>
      <c r="I18" s="207"/>
      <c r="J18" s="208"/>
      <c r="K18" s="208"/>
      <c r="L18" s="208"/>
      <c r="M18" s="208"/>
      <c r="N18" s="208"/>
      <c r="O18" s="208"/>
      <c r="P18" s="208"/>
      <c r="Q18" s="208"/>
      <c r="R18" s="208"/>
      <c r="S18" s="208"/>
      <c r="T18" s="208"/>
      <c r="U18" s="208"/>
      <c r="V18" s="208"/>
      <c r="W18" s="208"/>
      <c r="X18" s="208"/>
      <c r="Y18" s="208"/>
      <c r="Z18" s="208"/>
      <c r="AA18" s="208"/>
      <c r="AB18" s="208"/>
      <c r="AC18" s="208"/>
      <c r="AD18" s="208"/>
      <c r="AE18" s="208" t="s">
        <v>173</v>
      </c>
      <c r="AF18" s="208"/>
      <c r="AG18" s="208"/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customFormat="false" ht="13.5" hidden="false" customHeight="false" outlineLevel="1" collapsed="false">
      <c r="A19" s="239" t="n">
        <v>5</v>
      </c>
      <c r="B19" s="240" t="s">
        <v>822</v>
      </c>
      <c r="C19" s="241" t="s">
        <v>823</v>
      </c>
      <c r="D19" s="242" t="s">
        <v>392</v>
      </c>
      <c r="E19" s="243" t="n">
        <v>32.32181</v>
      </c>
      <c r="F19" s="244"/>
      <c r="G19" s="245" t="n">
        <f aca="false">ROUND(E19*F19,2)</f>
        <v>0</v>
      </c>
      <c r="H19" s="224" t="s">
        <v>401</v>
      </c>
      <c r="I19" s="225" t="s">
        <v>154</v>
      </c>
      <c r="J19" s="208"/>
      <c r="K19" s="208"/>
      <c r="L19" s="208"/>
      <c r="M19" s="208"/>
      <c r="N19" s="208"/>
      <c r="O19" s="208"/>
      <c r="P19" s="208"/>
      <c r="Q19" s="208"/>
      <c r="R19" s="208"/>
      <c r="S19" s="208"/>
      <c r="T19" s="208"/>
      <c r="U19" s="208"/>
      <c r="V19" s="208"/>
      <c r="W19" s="208"/>
      <c r="X19" s="208"/>
      <c r="Y19" s="208"/>
      <c r="Z19" s="208"/>
      <c r="AA19" s="208"/>
      <c r="AB19" s="208"/>
      <c r="AC19" s="208"/>
      <c r="AD19" s="208"/>
      <c r="AE19" s="208" t="s">
        <v>155</v>
      </c>
      <c r="AF19" s="208"/>
      <c r="AG19" s="208"/>
      <c r="AH19" s="208"/>
      <c r="AI19" s="208"/>
      <c r="AJ19" s="208"/>
      <c r="AK19" s="208"/>
      <c r="AL19" s="208"/>
      <c r="AM19" s="208" t="n">
        <v>21</v>
      </c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customFormat="false" ht="12.75" hidden="true" customHeight="false" outlineLevel="0" collapsed="false">
      <c r="A20" s="108"/>
      <c r="B20" s="120"/>
      <c r="C20" s="226"/>
      <c r="D20" s="227"/>
      <c r="E20" s="228"/>
      <c r="F20" s="228"/>
      <c r="G20" s="228"/>
      <c r="H20" s="228"/>
      <c r="I20" s="229"/>
    </row>
    <row r="21" customFormat="false" ht="12.75" hidden="true" customHeight="false" outlineLevel="0" collapsed="false">
      <c r="A21" s="230"/>
      <c r="B21" s="231" t="s">
        <v>215</v>
      </c>
      <c r="C21" s="232"/>
      <c r="D21" s="233"/>
      <c r="E21" s="230"/>
      <c r="F21" s="230"/>
      <c r="G21" s="234" t="n">
        <f aca="false">F8+F16</f>
        <v>0</v>
      </c>
      <c r="H21" s="34"/>
      <c r="I21" s="34"/>
      <c r="AN21" s="0" t="n">
        <v>15</v>
      </c>
      <c r="AO21" s="0" t="n">
        <v>21</v>
      </c>
    </row>
    <row r="22" customFormat="false" ht="12.75" hidden="false" customHeight="false" outlineLevel="0" collapsed="false">
      <c r="A22" s="34"/>
      <c r="B22" s="235"/>
      <c r="C22" s="235"/>
      <c r="D22" s="236"/>
      <c r="E22" s="34"/>
      <c r="F22" s="34"/>
      <c r="G22" s="34"/>
      <c r="H22" s="34"/>
      <c r="I22" s="34"/>
      <c r="AN22" s="0" t="n">
        <f aca="false">SUMIF(AM8:AM21,AN21,G8:G21)</f>
        <v>0</v>
      </c>
      <c r="AO22" s="0" t="n">
        <f aca="false">SUMIF(AM8:AM21,AO21,G8:G21)</f>
        <v>0</v>
      </c>
    </row>
  </sheetData>
  <sheetProtection sheet="true" password="c49b"/>
  <mergeCells count="9">
    <mergeCell ref="A1:G1"/>
    <mergeCell ref="C7:G7"/>
    <mergeCell ref="F8:G8"/>
    <mergeCell ref="B9:G9"/>
    <mergeCell ref="B12:G12"/>
    <mergeCell ref="B13:G13"/>
    <mergeCell ref="F16:G16"/>
    <mergeCell ref="B17:G17"/>
    <mergeCell ref="B18:G18"/>
  </mergeCells>
  <printOptions headings="false" gridLines="false" gridLinesSet="true" horizontalCentered="false" verticalCentered="false"/>
  <pageMargins left="0.590277777777778" right="0.39375" top="0.7875" bottom="0.78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H8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/>
  <cols>
    <col collapsed="false" hidden="false" max="1" min="1" style="0" width="4.18367346938776"/>
    <col collapsed="false" hidden="false" max="2" min="2" style="23" width="14.1734693877551"/>
    <col collapsed="false" hidden="false" max="3" min="3" style="23" width="62.9081632653061"/>
    <col collapsed="false" hidden="false" max="4" min="4" style="0" width="4.45408163265306"/>
    <col collapsed="false" hidden="false" max="5" min="5" style="0" width="10.3928571428571"/>
    <col collapsed="false" hidden="false" max="6" min="6" style="0" width="9.71938775510204"/>
    <col collapsed="false" hidden="false" max="7" min="7" style="0" width="12.5561224489796"/>
    <col collapsed="false" hidden="false" max="9" min="8" style="0" width="8.50510204081633"/>
    <col collapsed="false" hidden="true" max="18" min="10" style="0" width="0"/>
    <col collapsed="false" hidden="false" max="28" min="19" style="0" width="8.50510204081633"/>
    <col collapsed="false" hidden="true" max="41" min="29" style="0" width="0"/>
    <col collapsed="false" hidden="false" max="51" min="42" style="0" width="8.50510204081633"/>
    <col collapsed="false" hidden="false" max="52" min="52" style="0" width="111.367346938776"/>
    <col collapsed="false" hidden="false" max="53" min="53" style="0" width="97.734693877551"/>
    <col collapsed="false" hidden="false" max="1025" min="54" style="0" width="8.50510204081633"/>
  </cols>
  <sheetData>
    <row r="1" customFormat="false" ht="16.5" hidden="false" customHeight="false" outlineLevel="0" collapsed="false">
      <c r="A1" s="162" t="s">
        <v>224</v>
      </c>
      <c r="B1" s="162"/>
      <c r="C1" s="162"/>
      <c r="D1" s="162"/>
      <c r="E1" s="162"/>
      <c r="F1" s="162"/>
      <c r="G1" s="162"/>
      <c r="AC1" s="0" t="s">
        <v>142</v>
      </c>
    </row>
    <row r="2" customFormat="false" ht="13.5" hidden="false" customHeight="false" outlineLevel="0" collapsed="false">
      <c r="A2" s="163" t="s">
        <v>122</v>
      </c>
      <c r="B2" s="164" t="s">
        <v>15</v>
      </c>
      <c r="C2" s="165" t="s">
        <v>17</v>
      </c>
      <c r="D2" s="166"/>
      <c r="E2" s="167"/>
      <c r="F2" s="167"/>
      <c r="G2" s="168"/>
    </row>
    <row r="3" customFormat="false" ht="12.75" hidden="false" customHeight="false" outlineLevel="0" collapsed="false">
      <c r="A3" s="169" t="s">
        <v>123</v>
      </c>
      <c r="B3" s="170" t="s">
        <v>51</v>
      </c>
      <c r="C3" s="171" t="s">
        <v>52</v>
      </c>
      <c r="D3" s="172"/>
      <c r="E3" s="173"/>
      <c r="F3" s="173"/>
      <c r="G3" s="174"/>
      <c r="AC3" s="23" t="s">
        <v>216</v>
      </c>
    </row>
    <row r="4" customFormat="false" ht="13.5" hidden="false" customHeight="false" outlineLevel="0" collapsed="false">
      <c r="A4" s="175" t="s">
        <v>124</v>
      </c>
      <c r="B4" s="176" t="s">
        <v>655</v>
      </c>
      <c r="C4" s="177" t="s">
        <v>656</v>
      </c>
      <c r="D4" s="178"/>
      <c r="E4" s="179"/>
      <c r="F4" s="179"/>
      <c r="G4" s="180"/>
    </row>
    <row r="5" customFormat="false" ht="14.25" hidden="false" customHeight="false" outlineLevel="0" collapsed="false">
      <c r="C5" s="181"/>
      <c r="D5" s="182"/>
    </row>
    <row r="6" customFormat="false" ht="27" hidden="false" customHeight="false" outlineLevel="0" collapsed="false">
      <c r="A6" s="183" t="s">
        <v>125</v>
      </c>
      <c r="B6" s="184" t="s">
        <v>126</v>
      </c>
      <c r="C6" s="185" t="s">
        <v>127</v>
      </c>
      <c r="D6" s="186" t="s">
        <v>128</v>
      </c>
      <c r="E6" s="187" t="s">
        <v>129</v>
      </c>
      <c r="F6" s="188" t="s">
        <v>130</v>
      </c>
      <c r="G6" s="183" t="s">
        <v>131</v>
      </c>
      <c r="H6" s="189" t="s">
        <v>143</v>
      </c>
      <c r="I6" s="190" t="s">
        <v>144</v>
      </c>
      <c r="J6" s="108"/>
    </row>
    <row r="7" customFormat="false" ht="12.75" hidden="false" customHeight="true" outlineLevel="0" collapsed="false">
      <c r="A7" s="191"/>
      <c r="B7" s="192" t="s">
        <v>145</v>
      </c>
      <c r="C7" s="193" t="s">
        <v>146</v>
      </c>
      <c r="D7" s="193"/>
      <c r="E7" s="193"/>
      <c r="F7" s="193"/>
      <c r="G7" s="193"/>
      <c r="H7" s="194"/>
      <c r="I7" s="195"/>
    </row>
    <row r="8" customFormat="false" ht="12.75" hidden="false" customHeight="false" outlineLevel="0" collapsed="false">
      <c r="A8" s="196" t="s">
        <v>147</v>
      </c>
      <c r="B8" s="197" t="s">
        <v>75</v>
      </c>
      <c r="C8" s="198" t="s">
        <v>76</v>
      </c>
      <c r="D8" s="199"/>
      <c r="E8" s="200"/>
      <c r="F8" s="201" t="n">
        <f aca="false">SUM(G9:G59)</f>
        <v>0</v>
      </c>
      <c r="G8" s="201"/>
      <c r="H8" s="202"/>
      <c r="I8" s="203"/>
      <c r="AE8" s="0" t="s">
        <v>148</v>
      </c>
    </row>
    <row r="9" customFormat="false" ht="12.75" hidden="false" customHeight="true" outlineLevel="1" collapsed="false">
      <c r="A9" s="204"/>
      <c r="B9" s="205" t="s">
        <v>225</v>
      </c>
      <c r="C9" s="205"/>
      <c r="D9" s="205"/>
      <c r="E9" s="205"/>
      <c r="F9" s="205"/>
      <c r="G9" s="205"/>
      <c r="H9" s="206"/>
      <c r="I9" s="207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  <c r="V9" s="208"/>
      <c r="W9" s="208"/>
      <c r="X9" s="208"/>
      <c r="Y9" s="208"/>
      <c r="Z9" s="208"/>
      <c r="AA9" s="208"/>
      <c r="AB9" s="208"/>
      <c r="AC9" s="208" t="n">
        <v>0</v>
      </c>
      <c r="AD9" s="208"/>
      <c r="AE9" s="208"/>
      <c r="AF9" s="208"/>
      <c r="AG9" s="208"/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customFormat="false" ht="12.75" hidden="false" customHeight="true" outlineLevel="1" collapsed="false">
      <c r="A10" s="204"/>
      <c r="B10" s="219" t="s">
        <v>226</v>
      </c>
      <c r="C10" s="219"/>
      <c r="D10" s="219"/>
      <c r="E10" s="219"/>
      <c r="F10" s="219"/>
      <c r="G10" s="219"/>
      <c r="H10" s="206"/>
      <c r="I10" s="207"/>
      <c r="J10" s="208"/>
      <c r="K10" s="208"/>
      <c r="L10" s="208"/>
      <c r="M10" s="208"/>
      <c r="N10" s="208"/>
      <c r="O10" s="208"/>
      <c r="P10" s="208"/>
      <c r="Q10" s="208"/>
      <c r="R10" s="208"/>
      <c r="S10" s="208"/>
      <c r="T10" s="208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  <c r="AE10" s="208" t="s">
        <v>173</v>
      </c>
      <c r="AF10" s="208"/>
      <c r="AG10" s="208"/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18" t="str">
        <f aca="false">B10</f>
        <v>na vzdálenost (výšku) od hladiny vody v jímce po výšku roviny proložené osou nejvyššího bodu výtlačného potrubí, odpadní potrubí v délce do 20 m,</v>
      </c>
      <c r="BA10" s="208"/>
      <c r="BB10" s="208"/>
      <c r="BC10" s="208"/>
      <c r="BD10" s="208"/>
      <c r="BE10" s="208"/>
      <c r="BF10" s="208"/>
      <c r="BG10" s="208"/>
      <c r="BH10" s="208"/>
    </row>
    <row r="11" customFormat="false" ht="12.75" hidden="false" customHeight="true" outlineLevel="1" collapsed="false">
      <c r="A11" s="204"/>
      <c r="B11" s="219" t="s">
        <v>227</v>
      </c>
      <c r="C11" s="219"/>
      <c r="D11" s="219"/>
      <c r="E11" s="219"/>
      <c r="F11" s="219"/>
      <c r="G11" s="219"/>
      <c r="H11" s="206"/>
      <c r="I11" s="207"/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  <c r="U11" s="208"/>
      <c r="V11" s="208"/>
      <c r="W11" s="208"/>
      <c r="X11" s="208"/>
      <c r="Y11" s="208"/>
      <c r="Z11" s="208"/>
      <c r="AA11" s="208"/>
      <c r="AB11" s="208"/>
      <c r="AC11" s="208" t="n">
        <v>1</v>
      </c>
      <c r="AD11" s="208"/>
      <c r="AE11" s="208"/>
      <c r="AF11" s="208"/>
      <c r="AG11" s="208"/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customFormat="false" ht="12.75" hidden="false" customHeight="false" outlineLevel="1" collapsed="false">
      <c r="A12" s="209" t="n">
        <v>1</v>
      </c>
      <c r="B12" s="210" t="s">
        <v>228</v>
      </c>
      <c r="C12" s="211" t="s">
        <v>229</v>
      </c>
      <c r="D12" s="212" t="s">
        <v>230</v>
      </c>
      <c r="E12" s="213" t="n">
        <v>20</v>
      </c>
      <c r="F12" s="214"/>
      <c r="G12" s="215" t="n">
        <f aca="false">ROUND(E12*F12,2)</f>
        <v>0</v>
      </c>
      <c r="H12" s="206" t="s">
        <v>231</v>
      </c>
      <c r="I12" s="207" t="s">
        <v>154</v>
      </c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  <c r="AE12" s="208" t="s">
        <v>155</v>
      </c>
      <c r="AF12" s="208"/>
      <c r="AG12" s="208"/>
      <c r="AH12" s="208"/>
      <c r="AI12" s="208"/>
      <c r="AJ12" s="208"/>
      <c r="AK12" s="208"/>
      <c r="AL12" s="208"/>
      <c r="AM12" s="208" t="n">
        <v>21</v>
      </c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customFormat="false" ht="12.75" hidden="false" customHeight="true" outlineLevel="1" collapsed="false">
      <c r="A13" s="204"/>
      <c r="B13" s="219" t="s">
        <v>232</v>
      </c>
      <c r="C13" s="219"/>
      <c r="D13" s="219"/>
      <c r="E13" s="219"/>
      <c r="F13" s="219"/>
      <c r="G13" s="219"/>
      <c r="H13" s="206"/>
      <c r="I13" s="207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  <c r="U13" s="208"/>
      <c r="V13" s="208"/>
      <c r="W13" s="208"/>
      <c r="X13" s="208"/>
      <c r="Y13" s="208"/>
      <c r="Z13" s="208"/>
      <c r="AA13" s="208"/>
      <c r="AB13" s="208"/>
      <c r="AC13" s="208" t="n">
        <v>0</v>
      </c>
      <c r="AD13" s="208"/>
      <c r="AE13" s="208"/>
      <c r="AF13" s="208"/>
      <c r="AG13" s="208"/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customFormat="false" ht="22.5" hidden="false" customHeight="true" outlineLevel="1" collapsed="false">
      <c r="A14" s="204"/>
      <c r="B14" s="219" t="s">
        <v>233</v>
      </c>
      <c r="C14" s="219"/>
      <c r="D14" s="219"/>
      <c r="E14" s="219"/>
      <c r="F14" s="219"/>
      <c r="G14" s="219"/>
      <c r="H14" s="206"/>
      <c r="I14" s="207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 t="s">
        <v>173</v>
      </c>
      <c r="AF14" s="208"/>
      <c r="AG14" s="208"/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18" t="str">
        <f aca="false">B14</f>
        <v>na vzdálenost (výšku) od hladiny vody v jímce po výšku roviny proložené osou nejvyššího bodu výtlačného potrubí, včetně sacího a výtlačného potrubí, příp. odpadní žlaby a lešení pod čerpadlo a pod potrubí nebo pod odpadní žlaby,</v>
      </c>
      <c r="BA14" s="208"/>
      <c r="BB14" s="208"/>
      <c r="BC14" s="208"/>
      <c r="BD14" s="208"/>
      <c r="BE14" s="208"/>
      <c r="BF14" s="208"/>
      <c r="BG14" s="208"/>
      <c r="BH14" s="208"/>
    </row>
    <row r="15" customFormat="false" ht="12.75" hidden="false" customHeight="true" outlineLevel="1" collapsed="false">
      <c r="A15" s="204"/>
      <c r="B15" s="219" t="s">
        <v>234</v>
      </c>
      <c r="C15" s="219"/>
      <c r="D15" s="219"/>
      <c r="E15" s="219"/>
      <c r="F15" s="219"/>
      <c r="G15" s="219"/>
      <c r="H15" s="206"/>
      <c r="I15" s="207"/>
      <c r="J15" s="208"/>
      <c r="K15" s="208"/>
      <c r="L15" s="208"/>
      <c r="M15" s="208"/>
      <c r="N15" s="208"/>
      <c r="O15" s="208"/>
      <c r="P15" s="208"/>
      <c r="Q15" s="208"/>
      <c r="R15" s="208"/>
      <c r="S15" s="208"/>
      <c r="T15" s="208"/>
      <c r="U15" s="208"/>
      <c r="V15" s="208"/>
      <c r="W15" s="208"/>
      <c r="X15" s="208"/>
      <c r="Y15" s="208"/>
      <c r="Z15" s="208"/>
      <c r="AA15" s="208"/>
      <c r="AB15" s="208"/>
      <c r="AC15" s="208" t="n">
        <v>1</v>
      </c>
      <c r="AD15" s="208"/>
      <c r="AE15" s="208"/>
      <c r="AF15" s="208"/>
      <c r="AG15" s="208"/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customFormat="false" ht="12.75" hidden="false" customHeight="false" outlineLevel="1" collapsed="false">
      <c r="A16" s="209" t="n">
        <v>2</v>
      </c>
      <c r="B16" s="210" t="s">
        <v>235</v>
      </c>
      <c r="C16" s="211" t="s">
        <v>236</v>
      </c>
      <c r="D16" s="212" t="s">
        <v>237</v>
      </c>
      <c r="E16" s="213" t="n">
        <v>2</v>
      </c>
      <c r="F16" s="214"/>
      <c r="G16" s="215" t="n">
        <f aca="false">ROUND(E16*F16,2)</f>
        <v>0</v>
      </c>
      <c r="H16" s="206" t="s">
        <v>231</v>
      </c>
      <c r="I16" s="207" t="s">
        <v>154</v>
      </c>
      <c r="J16" s="208"/>
      <c r="K16" s="208"/>
      <c r="L16" s="208"/>
      <c r="M16" s="208"/>
      <c r="N16" s="208"/>
      <c r="O16" s="208"/>
      <c r="P16" s="208"/>
      <c r="Q16" s="208"/>
      <c r="R16" s="208"/>
      <c r="S16" s="208"/>
      <c r="T16" s="208"/>
      <c r="U16" s="208"/>
      <c r="V16" s="208"/>
      <c r="W16" s="208"/>
      <c r="X16" s="208"/>
      <c r="Y16" s="208"/>
      <c r="Z16" s="208"/>
      <c r="AA16" s="208"/>
      <c r="AB16" s="208"/>
      <c r="AC16" s="208"/>
      <c r="AD16" s="208"/>
      <c r="AE16" s="208" t="s">
        <v>155</v>
      </c>
      <c r="AF16" s="208"/>
      <c r="AG16" s="208"/>
      <c r="AH16" s="208"/>
      <c r="AI16" s="208"/>
      <c r="AJ16" s="208"/>
      <c r="AK16" s="208"/>
      <c r="AL16" s="208"/>
      <c r="AM16" s="208" t="n">
        <v>21</v>
      </c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customFormat="false" ht="12.75" hidden="false" customHeight="true" outlineLevel="1" collapsed="false">
      <c r="A17" s="204"/>
      <c r="B17" s="219" t="s">
        <v>248</v>
      </c>
      <c r="C17" s="219"/>
      <c r="D17" s="219"/>
      <c r="E17" s="219"/>
      <c r="F17" s="219"/>
      <c r="G17" s="219"/>
      <c r="H17" s="206"/>
      <c r="I17" s="207"/>
      <c r="J17" s="208"/>
      <c r="K17" s="208"/>
      <c r="L17" s="208"/>
      <c r="M17" s="208"/>
      <c r="N17" s="208"/>
      <c r="O17" s="208"/>
      <c r="P17" s="208"/>
      <c r="Q17" s="208"/>
      <c r="R17" s="208"/>
      <c r="S17" s="208"/>
      <c r="T17" s="208"/>
      <c r="U17" s="208"/>
      <c r="V17" s="208"/>
      <c r="W17" s="208"/>
      <c r="X17" s="208"/>
      <c r="Y17" s="208"/>
      <c r="Z17" s="208"/>
      <c r="AA17" s="208"/>
      <c r="AB17" s="208"/>
      <c r="AC17" s="208" t="n">
        <v>0</v>
      </c>
      <c r="AD17" s="208"/>
      <c r="AE17" s="208"/>
      <c r="AF17" s="208"/>
      <c r="AG17" s="208"/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customFormat="false" ht="22.5" hidden="false" customHeight="true" outlineLevel="1" collapsed="false">
      <c r="A18" s="204"/>
      <c r="B18" s="219" t="s">
        <v>249</v>
      </c>
      <c r="C18" s="219"/>
      <c r="D18" s="219"/>
      <c r="E18" s="219"/>
      <c r="F18" s="219"/>
      <c r="G18" s="219"/>
      <c r="H18" s="206"/>
      <c r="I18" s="207"/>
      <c r="J18" s="208"/>
      <c r="K18" s="208"/>
      <c r="L18" s="208"/>
      <c r="M18" s="208"/>
      <c r="N18" s="208"/>
      <c r="O18" s="208"/>
      <c r="P18" s="208"/>
      <c r="Q18" s="208"/>
      <c r="R18" s="208"/>
      <c r="S18" s="208"/>
      <c r="T18" s="208"/>
      <c r="U18" s="208"/>
      <c r="V18" s="208"/>
      <c r="W18" s="208"/>
      <c r="X18" s="208"/>
      <c r="Y18" s="208"/>
      <c r="Z18" s="208"/>
      <c r="AA18" s="208"/>
      <c r="AB18" s="208"/>
      <c r="AC18" s="208"/>
      <c r="AD18" s="208"/>
      <c r="AE18" s="208" t="s">
        <v>173</v>
      </c>
      <c r="AF18" s="208"/>
      <c r="AG18" s="208"/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18" t="str">
        <f aca="false">B18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A18" s="208"/>
      <c r="BB18" s="208"/>
      <c r="BC18" s="208"/>
      <c r="BD18" s="208"/>
      <c r="BE18" s="208"/>
      <c r="BF18" s="208"/>
      <c r="BG18" s="208"/>
      <c r="BH18" s="208"/>
    </row>
    <row r="19" customFormat="false" ht="12.75" hidden="false" customHeight="false" outlineLevel="1" collapsed="false">
      <c r="A19" s="209" t="n">
        <v>3</v>
      </c>
      <c r="B19" s="210" t="s">
        <v>482</v>
      </c>
      <c r="C19" s="211" t="s">
        <v>483</v>
      </c>
      <c r="D19" s="212" t="s">
        <v>247</v>
      </c>
      <c r="E19" s="213" t="n">
        <v>3.47</v>
      </c>
      <c r="F19" s="214"/>
      <c r="G19" s="215" t="n">
        <f aca="false">ROUND(E19*F19,2)</f>
        <v>0</v>
      </c>
      <c r="H19" s="206" t="s">
        <v>231</v>
      </c>
      <c r="I19" s="207" t="s">
        <v>154</v>
      </c>
      <c r="J19" s="208"/>
      <c r="K19" s="208"/>
      <c r="L19" s="208"/>
      <c r="M19" s="208"/>
      <c r="N19" s="208"/>
      <c r="O19" s="208"/>
      <c r="P19" s="208"/>
      <c r="Q19" s="208"/>
      <c r="R19" s="208"/>
      <c r="S19" s="208"/>
      <c r="T19" s="208"/>
      <c r="U19" s="208"/>
      <c r="V19" s="208"/>
      <c r="W19" s="208"/>
      <c r="X19" s="208"/>
      <c r="Y19" s="208"/>
      <c r="Z19" s="208"/>
      <c r="AA19" s="208"/>
      <c r="AB19" s="208"/>
      <c r="AC19" s="208"/>
      <c r="AD19" s="208"/>
      <c r="AE19" s="208" t="s">
        <v>155</v>
      </c>
      <c r="AF19" s="208"/>
      <c r="AG19" s="208"/>
      <c r="AH19" s="208"/>
      <c r="AI19" s="208"/>
      <c r="AJ19" s="208"/>
      <c r="AK19" s="208"/>
      <c r="AL19" s="208"/>
      <c r="AM19" s="208" t="n">
        <v>21</v>
      </c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customFormat="false" ht="12.75" hidden="false" customHeight="false" outlineLevel="1" collapsed="false">
      <c r="A20" s="209" t="n">
        <v>4</v>
      </c>
      <c r="B20" s="210" t="s">
        <v>484</v>
      </c>
      <c r="C20" s="211" t="s">
        <v>485</v>
      </c>
      <c r="D20" s="212" t="s">
        <v>247</v>
      </c>
      <c r="E20" s="213" t="n">
        <v>4.62</v>
      </c>
      <c r="F20" s="214"/>
      <c r="G20" s="215" t="n">
        <f aca="false">ROUND(E20*F20,2)</f>
        <v>0</v>
      </c>
      <c r="H20" s="206" t="s">
        <v>231</v>
      </c>
      <c r="I20" s="207" t="s">
        <v>154</v>
      </c>
      <c r="J20" s="208"/>
      <c r="K20" s="208"/>
      <c r="L20" s="208"/>
      <c r="M20" s="208"/>
      <c r="N20" s="208"/>
      <c r="O20" s="208"/>
      <c r="P20" s="208"/>
      <c r="Q20" s="208"/>
      <c r="R20" s="208"/>
      <c r="S20" s="208"/>
      <c r="T20" s="208"/>
      <c r="U20" s="208"/>
      <c r="V20" s="208"/>
      <c r="W20" s="208"/>
      <c r="X20" s="208"/>
      <c r="Y20" s="208"/>
      <c r="Z20" s="208"/>
      <c r="AA20" s="208"/>
      <c r="AB20" s="208"/>
      <c r="AC20" s="208"/>
      <c r="AD20" s="208"/>
      <c r="AE20" s="208" t="s">
        <v>155</v>
      </c>
      <c r="AF20" s="208"/>
      <c r="AG20" s="208"/>
      <c r="AH20" s="208"/>
      <c r="AI20" s="208"/>
      <c r="AJ20" s="208"/>
      <c r="AK20" s="208"/>
      <c r="AL20" s="208"/>
      <c r="AM20" s="208" t="n">
        <v>21</v>
      </c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customFormat="false" ht="12.75" hidden="false" customHeight="false" outlineLevel="1" collapsed="false">
      <c r="A21" s="209" t="n">
        <v>5</v>
      </c>
      <c r="B21" s="210" t="s">
        <v>254</v>
      </c>
      <c r="C21" s="211" t="s">
        <v>255</v>
      </c>
      <c r="D21" s="212" t="s">
        <v>247</v>
      </c>
      <c r="E21" s="213" t="n">
        <v>5.78</v>
      </c>
      <c r="F21" s="214"/>
      <c r="G21" s="215" t="n">
        <f aca="false">ROUND(E21*F21,2)</f>
        <v>0</v>
      </c>
      <c r="H21" s="206" t="s">
        <v>231</v>
      </c>
      <c r="I21" s="207" t="s">
        <v>256</v>
      </c>
      <c r="J21" s="208"/>
      <c r="K21" s="208"/>
      <c r="L21" s="208"/>
      <c r="M21" s="208"/>
      <c r="N21" s="208"/>
      <c r="O21" s="208"/>
      <c r="P21" s="208"/>
      <c r="Q21" s="208"/>
      <c r="R21" s="208"/>
      <c r="S21" s="208"/>
      <c r="T21" s="208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  <c r="AE21" s="208" t="s">
        <v>155</v>
      </c>
      <c r="AF21" s="208"/>
      <c r="AG21" s="208"/>
      <c r="AH21" s="208"/>
      <c r="AI21" s="208"/>
      <c r="AJ21" s="208"/>
      <c r="AK21" s="208"/>
      <c r="AL21" s="208"/>
      <c r="AM21" s="208" t="n">
        <v>21</v>
      </c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customFormat="false" ht="12.75" hidden="false" customHeight="false" outlineLevel="1" collapsed="false">
      <c r="A22" s="209" t="n">
        <v>6</v>
      </c>
      <c r="B22" s="210" t="s">
        <v>257</v>
      </c>
      <c r="C22" s="211" t="s">
        <v>258</v>
      </c>
      <c r="D22" s="212" t="s">
        <v>247</v>
      </c>
      <c r="E22" s="213" t="n">
        <v>5.78</v>
      </c>
      <c r="F22" s="214"/>
      <c r="G22" s="215" t="n">
        <f aca="false">ROUND(E22*F22,2)</f>
        <v>0</v>
      </c>
      <c r="H22" s="206" t="s">
        <v>231</v>
      </c>
      <c r="I22" s="207" t="s">
        <v>256</v>
      </c>
      <c r="J22" s="208"/>
      <c r="K22" s="208"/>
      <c r="L22" s="208"/>
      <c r="M22" s="208"/>
      <c r="N22" s="208"/>
      <c r="O22" s="208"/>
      <c r="P22" s="208"/>
      <c r="Q22" s="208"/>
      <c r="R22" s="208"/>
      <c r="S22" s="208"/>
      <c r="T22" s="208"/>
      <c r="U22" s="208"/>
      <c r="V22" s="208"/>
      <c r="W22" s="208"/>
      <c r="X22" s="208"/>
      <c r="Y22" s="208"/>
      <c r="Z22" s="208"/>
      <c r="AA22" s="208"/>
      <c r="AB22" s="208"/>
      <c r="AC22" s="208"/>
      <c r="AD22" s="208"/>
      <c r="AE22" s="208" t="s">
        <v>155</v>
      </c>
      <c r="AF22" s="208"/>
      <c r="AG22" s="208"/>
      <c r="AH22" s="208"/>
      <c r="AI22" s="208"/>
      <c r="AJ22" s="208"/>
      <c r="AK22" s="208"/>
      <c r="AL22" s="208"/>
      <c r="AM22" s="208" t="n">
        <v>21</v>
      </c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customFormat="false" ht="12.75" hidden="false" customHeight="false" outlineLevel="1" collapsed="false">
      <c r="A23" s="209" t="n">
        <v>7</v>
      </c>
      <c r="B23" s="210" t="s">
        <v>259</v>
      </c>
      <c r="C23" s="211" t="s">
        <v>260</v>
      </c>
      <c r="D23" s="212" t="s">
        <v>247</v>
      </c>
      <c r="E23" s="213" t="n">
        <v>3.47</v>
      </c>
      <c r="F23" s="214"/>
      <c r="G23" s="215" t="n">
        <f aca="false">ROUND(E23*F23,2)</f>
        <v>0</v>
      </c>
      <c r="H23" s="206" t="s">
        <v>231</v>
      </c>
      <c r="I23" s="207" t="s">
        <v>154</v>
      </c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 t="s">
        <v>155</v>
      </c>
      <c r="AF23" s="208"/>
      <c r="AG23" s="208"/>
      <c r="AH23" s="208"/>
      <c r="AI23" s="208"/>
      <c r="AJ23" s="208"/>
      <c r="AK23" s="208"/>
      <c r="AL23" s="208"/>
      <c r="AM23" s="208" t="n">
        <v>21</v>
      </c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customFormat="false" ht="12.75" hidden="false" customHeight="true" outlineLevel="1" collapsed="false">
      <c r="A24" s="204"/>
      <c r="B24" s="219" t="s">
        <v>261</v>
      </c>
      <c r="C24" s="219"/>
      <c r="D24" s="219"/>
      <c r="E24" s="219"/>
      <c r="F24" s="219"/>
      <c r="G24" s="219"/>
      <c r="H24" s="206"/>
      <c r="I24" s="207"/>
      <c r="J24" s="208"/>
      <c r="K24" s="208"/>
      <c r="L24" s="208"/>
      <c r="M24" s="208"/>
      <c r="N24" s="208"/>
      <c r="O24" s="208"/>
      <c r="P24" s="208"/>
      <c r="Q24" s="208"/>
      <c r="R24" s="208"/>
      <c r="S24" s="208"/>
      <c r="T24" s="208"/>
      <c r="U24" s="208"/>
      <c r="V24" s="208"/>
      <c r="W24" s="208"/>
      <c r="X24" s="208"/>
      <c r="Y24" s="208"/>
      <c r="Z24" s="208"/>
      <c r="AA24" s="208"/>
      <c r="AB24" s="208"/>
      <c r="AC24" s="208" t="n">
        <v>0</v>
      </c>
      <c r="AD24" s="208"/>
      <c r="AE24" s="208"/>
      <c r="AF24" s="208"/>
      <c r="AG24" s="208"/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customFormat="false" ht="33.75" hidden="false" customHeight="true" outlineLevel="1" collapsed="false">
      <c r="A25" s="204"/>
      <c r="B25" s="219" t="s">
        <v>262</v>
      </c>
      <c r="C25" s="219"/>
      <c r="D25" s="219"/>
      <c r="E25" s="219"/>
      <c r="F25" s="219"/>
      <c r="G25" s="219"/>
      <c r="H25" s="206"/>
      <c r="I25" s="207"/>
      <c r="J25" s="208"/>
      <c r="K25" s="208"/>
      <c r="L25" s="208"/>
      <c r="M25" s="208"/>
      <c r="N25" s="208"/>
      <c r="O25" s="208"/>
      <c r="P25" s="208"/>
      <c r="Q25" s="208"/>
      <c r="R25" s="208"/>
      <c r="S25" s="208"/>
      <c r="T25" s="208"/>
      <c r="U25" s="208"/>
      <c r="V25" s="208"/>
      <c r="W25" s="208"/>
      <c r="X25" s="208"/>
      <c r="Y25" s="208"/>
      <c r="Z25" s="208"/>
      <c r="AA25" s="208"/>
      <c r="AB25" s="208"/>
      <c r="AC25" s="208"/>
      <c r="AD25" s="208"/>
      <c r="AE25" s="208" t="s">
        <v>173</v>
      </c>
      <c r="AF25" s="208"/>
      <c r="AG25" s="208"/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18" t="str">
        <f aca="false">B25</f>
        <v>Hloubení rýh šířka přes 60 do 200 cm 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A25" s="208"/>
      <c r="BB25" s="208"/>
      <c r="BC25" s="208"/>
      <c r="BD25" s="208"/>
      <c r="BE25" s="208"/>
      <c r="BF25" s="208"/>
      <c r="BG25" s="208"/>
      <c r="BH25" s="208"/>
    </row>
    <row r="26" customFormat="false" ht="12.75" hidden="false" customHeight="false" outlineLevel="1" collapsed="false">
      <c r="A26" s="209" t="n">
        <v>8</v>
      </c>
      <c r="B26" s="210" t="s">
        <v>263</v>
      </c>
      <c r="C26" s="211" t="s">
        <v>264</v>
      </c>
      <c r="D26" s="212" t="s">
        <v>247</v>
      </c>
      <c r="E26" s="213" t="n">
        <v>3.47</v>
      </c>
      <c r="F26" s="214"/>
      <c r="G26" s="215" t="n">
        <f aca="false">ROUND(E26*F26,2)</f>
        <v>0</v>
      </c>
      <c r="H26" s="206" t="s">
        <v>231</v>
      </c>
      <c r="I26" s="207" t="s">
        <v>265</v>
      </c>
      <c r="J26" s="208"/>
      <c r="K26" s="208"/>
      <c r="L26" s="208"/>
      <c r="M26" s="208"/>
      <c r="N26" s="208"/>
      <c r="O26" s="208"/>
      <c r="P26" s="208"/>
      <c r="Q26" s="208"/>
      <c r="R26" s="208"/>
      <c r="S26" s="208"/>
      <c r="T26" s="208"/>
      <c r="U26" s="208"/>
      <c r="V26" s="208"/>
      <c r="W26" s="208"/>
      <c r="X26" s="208"/>
      <c r="Y26" s="208"/>
      <c r="Z26" s="208"/>
      <c r="AA26" s="208"/>
      <c r="AB26" s="208"/>
      <c r="AC26" s="208"/>
      <c r="AD26" s="208"/>
      <c r="AE26" s="208" t="s">
        <v>155</v>
      </c>
      <c r="AF26" s="208"/>
      <c r="AG26" s="208"/>
      <c r="AH26" s="208"/>
      <c r="AI26" s="208"/>
      <c r="AJ26" s="208"/>
      <c r="AK26" s="208"/>
      <c r="AL26" s="208"/>
      <c r="AM26" s="208" t="n">
        <v>21</v>
      </c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customFormat="false" ht="12.75" hidden="false" customHeight="true" outlineLevel="1" collapsed="false">
      <c r="A27" s="204"/>
      <c r="B27" s="219" t="s">
        <v>266</v>
      </c>
      <c r="C27" s="219"/>
      <c r="D27" s="219"/>
      <c r="E27" s="219"/>
      <c r="F27" s="219"/>
      <c r="G27" s="219"/>
      <c r="H27" s="206"/>
      <c r="I27" s="207"/>
      <c r="J27" s="208"/>
      <c r="K27" s="208"/>
      <c r="L27" s="208"/>
      <c r="M27" s="208"/>
      <c r="N27" s="208"/>
      <c r="O27" s="208"/>
      <c r="P27" s="208"/>
      <c r="Q27" s="208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 t="n">
        <v>0</v>
      </c>
      <c r="AD27" s="208"/>
      <c r="AE27" s="208"/>
      <c r="AF27" s="208"/>
      <c r="AG27" s="208"/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customFormat="false" ht="33.75" hidden="false" customHeight="true" outlineLevel="1" collapsed="false">
      <c r="A28" s="204"/>
      <c r="B28" s="219" t="s">
        <v>262</v>
      </c>
      <c r="C28" s="219"/>
      <c r="D28" s="219"/>
      <c r="E28" s="219"/>
      <c r="F28" s="219"/>
      <c r="G28" s="219"/>
      <c r="H28" s="206"/>
      <c r="I28" s="207"/>
      <c r="J28" s="208"/>
      <c r="K28" s="208"/>
      <c r="L28" s="208"/>
      <c r="M28" s="208"/>
      <c r="N28" s="208"/>
      <c r="O28" s="208"/>
      <c r="P28" s="208"/>
      <c r="Q28" s="208"/>
      <c r="R28" s="208"/>
      <c r="S28" s="208"/>
      <c r="T28" s="208"/>
      <c r="U28" s="208"/>
      <c r="V28" s="208"/>
      <c r="W28" s="208"/>
      <c r="X28" s="208"/>
      <c r="Y28" s="208"/>
      <c r="Z28" s="208"/>
      <c r="AA28" s="208"/>
      <c r="AB28" s="208"/>
      <c r="AC28" s="208"/>
      <c r="AD28" s="208"/>
      <c r="AE28" s="208" t="s">
        <v>173</v>
      </c>
      <c r="AF28" s="208"/>
      <c r="AG28" s="208"/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18" t="str">
        <f aca="false">B28</f>
        <v>Hloubení rýh šířka přes 60 do 200 cm 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A28" s="208"/>
      <c r="BB28" s="208"/>
      <c r="BC28" s="208"/>
      <c r="BD28" s="208"/>
      <c r="BE28" s="208"/>
      <c r="BF28" s="208"/>
      <c r="BG28" s="208"/>
      <c r="BH28" s="208"/>
    </row>
    <row r="29" customFormat="false" ht="12.75" hidden="false" customHeight="false" outlineLevel="1" collapsed="false">
      <c r="A29" s="209" t="n">
        <v>9</v>
      </c>
      <c r="B29" s="210" t="s">
        <v>267</v>
      </c>
      <c r="C29" s="211" t="s">
        <v>268</v>
      </c>
      <c r="D29" s="212" t="s">
        <v>247</v>
      </c>
      <c r="E29" s="213" t="n">
        <v>4.62</v>
      </c>
      <c r="F29" s="214"/>
      <c r="G29" s="215" t="n">
        <f aca="false">ROUND(E29*F29,2)</f>
        <v>0</v>
      </c>
      <c r="H29" s="206" t="s">
        <v>231</v>
      </c>
      <c r="I29" s="207" t="s">
        <v>265</v>
      </c>
      <c r="J29" s="208"/>
      <c r="K29" s="208"/>
      <c r="L29" s="208"/>
      <c r="M29" s="208"/>
      <c r="N29" s="208"/>
      <c r="O29" s="208"/>
      <c r="P29" s="208"/>
      <c r="Q29" s="208"/>
      <c r="R29" s="208"/>
      <c r="S29" s="208"/>
      <c r="T29" s="208"/>
      <c r="U29" s="208"/>
      <c r="V29" s="208"/>
      <c r="W29" s="208"/>
      <c r="X29" s="208"/>
      <c r="Y29" s="208"/>
      <c r="Z29" s="208"/>
      <c r="AA29" s="208"/>
      <c r="AB29" s="208"/>
      <c r="AC29" s="208"/>
      <c r="AD29" s="208"/>
      <c r="AE29" s="208" t="s">
        <v>155</v>
      </c>
      <c r="AF29" s="208"/>
      <c r="AG29" s="208"/>
      <c r="AH29" s="208"/>
      <c r="AI29" s="208"/>
      <c r="AJ29" s="208"/>
      <c r="AK29" s="208"/>
      <c r="AL29" s="208"/>
      <c r="AM29" s="208" t="n">
        <v>21</v>
      </c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customFormat="false" ht="12.75" hidden="false" customHeight="true" outlineLevel="1" collapsed="false">
      <c r="A30" s="204"/>
      <c r="B30" s="219" t="s">
        <v>269</v>
      </c>
      <c r="C30" s="219"/>
      <c r="D30" s="219"/>
      <c r="E30" s="219"/>
      <c r="F30" s="219"/>
      <c r="G30" s="219"/>
      <c r="H30" s="206"/>
      <c r="I30" s="207"/>
      <c r="J30" s="208"/>
      <c r="K30" s="208"/>
      <c r="L30" s="208"/>
      <c r="M30" s="208"/>
      <c r="N30" s="208"/>
      <c r="O30" s="208"/>
      <c r="P30" s="208"/>
      <c r="Q30" s="208"/>
      <c r="R30" s="208"/>
      <c r="S30" s="208"/>
      <c r="T30" s="208"/>
      <c r="U30" s="208"/>
      <c r="V30" s="208"/>
      <c r="W30" s="208"/>
      <c r="X30" s="208"/>
      <c r="Y30" s="208"/>
      <c r="Z30" s="208"/>
      <c r="AA30" s="208"/>
      <c r="AB30" s="208"/>
      <c r="AC30" s="208" t="n">
        <v>0</v>
      </c>
      <c r="AD30" s="208"/>
      <c r="AE30" s="208"/>
      <c r="AF30" s="208"/>
      <c r="AG30" s="208"/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customFormat="false" ht="12.75" hidden="false" customHeight="true" outlineLevel="1" collapsed="false">
      <c r="A31" s="204"/>
      <c r="B31" s="219" t="s">
        <v>270</v>
      </c>
      <c r="C31" s="219"/>
      <c r="D31" s="219"/>
      <c r="E31" s="219"/>
      <c r="F31" s="219"/>
      <c r="G31" s="219"/>
      <c r="H31" s="206"/>
      <c r="I31" s="207"/>
      <c r="J31" s="208"/>
      <c r="K31" s="208"/>
      <c r="L31" s="208"/>
      <c r="M31" s="208"/>
      <c r="N31" s="208"/>
      <c r="O31" s="208"/>
      <c r="P31" s="208"/>
      <c r="Q31" s="208"/>
      <c r="R31" s="208"/>
      <c r="S31" s="208"/>
      <c r="T31" s="208"/>
      <c r="U31" s="208"/>
      <c r="V31" s="208"/>
      <c r="W31" s="208"/>
      <c r="X31" s="208"/>
      <c r="Y31" s="208"/>
      <c r="Z31" s="208"/>
      <c r="AA31" s="208"/>
      <c r="AB31" s="208"/>
      <c r="AC31" s="208"/>
      <c r="AD31" s="208"/>
      <c r="AE31" s="208" t="s">
        <v>173</v>
      </c>
      <c r="AF31" s="208"/>
      <c r="AG31" s="208"/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customFormat="false" ht="12.75" hidden="false" customHeight="false" outlineLevel="1" collapsed="false">
      <c r="A32" s="209" t="n">
        <v>10</v>
      </c>
      <c r="B32" s="210" t="s">
        <v>271</v>
      </c>
      <c r="C32" s="211" t="s">
        <v>409</v>
      </c>
      <c r="D32" s="212" t="s">
        <v>273</v>
      </c>
      <c r="E32" s="213" t="n">
        <v>28</v>
      </c>
      <c r="F32" s="214"/>
      <c r="G32" s="215" t="n">
        <f aca="false">ROUND(E32*F32,2)</f>
        <v>0</v>
      </c>
      <c r="H32" s="206" t="s">
        <v>231</v>
      </c>
      <c r="I32" s="207" t="s">
        <v>154</v>
      </c>
      <c r="J32" s="208"/>
      <c r="K32" s="208"/>
      <c r="L32" s="208"/>
      <c r="M32" s="208"/>
      <c r="N32" s="208"/>
      <c r="O32" s="208"/>
      <c r="P32" s="208"/>
      <c r="Q32" s="208"/>
      <c r="R32" s="208"/>
      <c r="S32" s="208"/>
      <c r="T32" s="208"/>
      <c r="U32" s="208"/>
      <c r="V32" s="208"/>
      <c r="W32" s="208"/>
      <c r="X32" s="208"/>
      <c r="Y32" s="208"/>
      <c r="Z32" s="208"/>
      <c r="AA32" s="208"/>
      <c r="AB32" s="208"/>
      <c r="AC32" s="208"/>
      <c r="AD32" s="208"/>
      <c r="AE32" s="208" t="s">
        <v>155</v>
      </c>
      <c r="AF32" s="208"/>
      <c r="AG32" s="208"/>
      <c r="AH32" s="208"/>
      <c r="AI32" s="208"/>
      <c r="AJ32" s="208"/>
      <c r="AK32" s="208"/>
      <c r="AL32" s="208"/>
      <c r="AM32" s="208" t="n">
        <v>21</v>
      </c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customFormat="false" ht="12.75" hidden="false" customHeight="true" outlineLevel="1" collapsed="false">
      <c r="A33" s="204"/>
      <c r="B33" s="219" t="s">
        <v>276</v>
      </c>
      <c r="C33" s="219"/>
      <c r="D33" s="219"/>
      <c r="E33" s="219"/>
      <c r="F33" s="219"/>
      <c r="G33" s="219"/>
      <c r="H33" s="206"/>
      <c r="I33" s="207"/>
      <c r="J33" s="208"/>
      <c r="K33" s="208"/>
      <c r="L33" s="208"/>
      <c r="M33" s="208"/>
      <c r="N33" s="208"/>
      <c r="O33" s="208"/>
      <c r="P33" s="208"/>
      <c r="Q33" s="208"/>
      <c r="R33" s="208"/>
      <c r="S33" s="208"/>
      <c r="T33" s="208"/>
      <c r="U33" s="208"/>
      <c r="V33" s="208"/>
      <c r="W33" s="208"/>
      <c r="X33" s="208"/>
      <c r="Y33" s="208"/>
      <c r="Z33" s="208"/>
      <c r="AA33" s="208"/>
      <c r="AB33" s="208"/>
      <c r="AC33" s="208" t="n">
        <v>0</v>
      </c>
      <c r="AD33" s="208"/>
      <c r="AE33" s="208"/>
      <c r="AF33" s="208"/>
      <c r="AG33" s="208"/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customFormat="false" ht="12.75" hidden="false" customHeight="true" outlineLevel="1" collapsed="false">
      <c r="A34" s="204"/>
      <c r="B34" s="219" t="s">
        <v>277</v>
      </c>
      <c r="C34" s="219"/>
      <c r="D34" s="219"/>
      <c r="E34" s="219"/>
      <c r="F34" s="219"/>
      <c r="G34" s="219"/>
      <c r="H34" s="206"/>
      <c r="I34" s="207"/>
      <c r="J34" s="208"/>
      <c r="K34" s="208"/>
      <c r="L34" s="208"/>
      <c r="M34" s="208"/>
      <c r="N34" s="208"/>
      <c r="O34" s="208"/>
      <c r="P34" s="208"/>
      <c r="Q34" s="208"/>
      <c r="R34" s="208"/>
      <c r="S34" s="208"/>
      <c r="T34" s="208"/>
      <c r="U34" s="208"/>
      <c r="V34" s="208"/>
      <c r="W34" s="208"/>
      <c r="X34" s="208"/>
      <c r="Y34" s="208"/>
      <c r="Z34" s="208"/>
      <c r="AA34" s="208"/>
      <c r="AB34" s="208"/>
      <c r="AC34" s="208"/>
      <c r="AD34" s="208"/>
      <c r="AE34" s="208" t="s">
        <v>173</v>
      </c>
      <c r="AF34" s="208"/>
      <c r="AG34" s="208"/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customFormat="false" ht="12.75" hidden="false" customHeight="false" outlineLevel="1" collapsed="false">
      <c r="A35" s="209" t="n">
        <v>11</v>
      </c>
      <c r="B35" s="210" t="s">
        <v>278</v>
      </c>
      <c r="C35" s="211" t="s">
        <v>410</v>
      </c>
      <c r="D35" s="212" t="s">
        <v>273</v>
      </c>
      <c r="E35" s="213" t="n">
        <v>28</v>
      </c>
      <c r="F35" s="214"/>
      <c r="G35" s="215" t="n">
        <f aca="false">ROUND(E35*F35,2)</f>
        <v>0</v>
      </c>
      <c r="H35" s="206" t="s">
        <v>231</v>
      </c>
      <c r="I35" s="207" t="s">
        <v>154</v>
      </c>
      <c r="J35" s="208"/>
      <c r="K35" s="208"/>
      <c r="L35" s="208"/>
      <c r="M35" s="208"/>
      <c r="N35" s="208"/>
      <c r="O35" s="208"/>
      <c r="P35" s="208"/>
      <c r="Q35" s="208"/>
      <c r="R35" s="208"/>
      <c r="S35" s="208"/>
      <c r="T35" s="208"/>
      <c r="U35" s="208"/>
      <c r="V35" s="208"/>
      <c r="W35" s="208"/>
      <c r="X35" s="208"/>
      <c r="Y35" s="208"/>
      <c r="Z35" s="208"/>
      <c r="AA35" s="208"/>
      <c r="AB35" s="208"/>
      <c r="AC35" s="208"/>
      <c r="AD35" s="208"/>
      <c r="AE35" s="208" t="s">
        <v>155</v>
      </c>
      <c r="AF35" s="208"/>
      <c r="AG35" s="208"/>
      <c r="AH35" s="208"/>
      <c r="AI35" s="208"/>
      <c r="AJ35" s="208"/>
      <c r="AK35" s="208"/>
      <c r="AL35" s="208"/>
      <c r="AM35" s="208" t="n">
        <v>21</v>
      </c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customFormat="false" ht="12.75" hidden="false" customHeight="true" outlineLevel="1" collapsed="false">
      <c r="A36" s="204"/>
      <c r="B36" s="219" t="s">
        <v>282</v>
      </c>
      <c r="C36" s="219"/>
      <c r="D36" s="219"/>
      <c r="E36" s="219"/>
      <c r="F36" s="219"/>
      <c r="G36" s="219"/>
      <c r="H36" s="206"/>
      <c r="I36" s="207"/>
      <c r="J36" s="208"/>
      <c r="K36" s="208"/>
      <c r="L36" s="208"/>
      <c r="M36" s="208"/>
      <c r="N36" s="208"/>
      <c r="O36" s="208"/>
      <c r="P36" s="208"/>
      <c r="Q36" s="208"/>
      <c r="R36" s="208"/>
      <c r="S36" s="208"/>
      <c r="T36" s="208"/>
      <c r="U36" s="208"/>
      <c r="V36" s="208"/>
      <c r="W36" s="208"/>
      <c r="X36" s="208"/>
      <c r="Y36" s="208"/>
      <c r="Z36" s="208"/>
      <c r="AA36" s="208"/>
      <c r="AB36" s="208"/>
      <c r="AC36" s="208" t="n">
        <v>0</v>
      </c>
      <c r="AD36" s="208"/>
      <c r="AE36" s="208"/>
      <c r="AF36" s="208"/>
      <c r="AG36" s="208"/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customFormat="false" ht="12.75" hidden="false" customHeight="true" outlineLevel="1" collapsed="false">
      <c r="A37" s="204"/>
      <c r="B37" s="219" t="s">
        <v>283</v>
      </c>
      <c r="C37" s="219"/>
      <c r="D37" s="219"/>
      <c r="E37" s="219"/>
      <c r="F37" s="219"/>
      <c r="G37" s="219"/>
      <c r="H37" s="206"/>
      <c r="I37" s="207"/>
      <c r="J37" s="208"/>
      <c r="K37" s="208"/>
      <c r="L37" s="208"/>
      <c r="M37" s="208"/>
      <c r="N37" s="208"/>
      <c r="O37" s="208"/>
      <c r="P37" s="208"/>
      <c r="Q37" s="208"/>
      <c r="R37" s="208"/>
      <c r="S37" s="208"/>
      <c r="T37" s="208"/>
      <c r="U37" s="208"/>
      <c r="V37" s="208"/>
      <c r="W37" s="208"/>
      <c r="X37" s="208"/>
      <c r="Y37" s="208"/>
      <c r="Z37" s="208"/>
      <c r="AA37" s="208"/>
      <c r="AB37" s="208"/>
      <c r="AC37" s="208"/>
      <c r="AD37" s="208"/>
      <c r="AE37" s="208" t="s">
        <v>173</v>
      </c>
      <c r="AF37" s="208"/>
      <c r="AG37" s="208"/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customFormat="false" ht="12.75" hidden="false" customHeight="false" outlineLevel="1" collapsed="false">
      <c r="A38" s="209" t="n">
        <v>12</v>
      </c>
      <c r="B38" s="210" t="s">
        <v>284</v>
      </c>
      <c r="C38" s="211" t="s">
        <v>285</v>
      </c>
      <c r="D38" s="212" t="s">
        <v>247</v>
      </c>
      <c r="E38" s="213" t="n">
        <v>8.09</v>
      </c>
      <c r="F38" s="214"/>
      <c r="G38" s="215" t="n">
        <f aca="false">ROUND(E38*F38,2)</f>
        <v>0</v>
      </c>
      <c r="H38" s="206" t="s">
        <v>231</v>
      </c>
      <c r="I38" s="207" t="s">
        <v>154</v>
      </c>
      <c r="J38" s="208"/>
      <c r="K38" s="208"/>
      <c r="L38" s="208"/>
      <c r="M38" s="208"/>
      <c r="N38" s="208"/>
      <c r="O38" s="208"/>
      <c r="P38" s="208"/>
      <c r="Q38" s="208"/>
      <c r="R38" s="208"/>
      <c r="S38" s="208"/>
      <c r="T38" s="208"/>
      <c r="U38" s="208"/>
      <c r="V38" s="208"/>
      <c r="W38" s="208"/>
      <c r="X38" s="208"/>
      <c r="Y38" s="208"/>
      <c r="Z38" s="208"/>
      <c r="AA38" s="208"/>
      <c r="AB38" s="208"/>
      <c r="AC38" s="208"/>
      <c r="AD38" s="208"/>
      <c r="AE38" s="208" t="s">
        <v>155</v>
      </c>
      <c r="AF38" s="208"/>
      <c r="AG38" s="208"/>
      <c r="AH38" s="208"/>
      <c r="AI38" s="208"/>
      <c r="AJ38" s="208"/>
      <c r="AK38" s="208"/>
      <c r="AL38" s="208"/>
      <c r="AM38" s="208" t="n">
        <v>21</v>
      </c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customFormat="false" ht="12.75" hidden="false" customHeight="false" outlineLevel="1" collapsed="false">
      <c r="A39" s="209" t="n">
        <v>13</v>
      </c>
      <c r="B39" s="210" t="s">
        <v>286</v>
      </c>
      <c r="C39" s="211" t="s">
        <v>287</v>
      </c>
      <c r="D39" s="212" t="s">
        <v>247</v>
      </c>
      <c r="E39" s="213" t="n">
        <v>15.03</v>
      </c>
      <c r="F39" s="214"/>
      <c r="G39" s="215" t="n">
        <f aca="false">ROUND(E39*F39,2)</f>
        <v>0</v>
      </c>
      <c r="H39" s="206" t="s">
        <v>231</v>
      </c>
      <c r="I39" s="207" t="s">
        <v>154</v>
      </c>
      <c r="J39" s="208"/>
      <c r="K39" s="208"/>
      <c r="L39" s="208"/>
      <c r="M39" s="208"/>
      <c r="N39" s="208"/>
      <c r="O39" s="208"/>
      <c r="P39" s="208"/>
      <c r="Q39" s="208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  <c r="AE39" s="208" t="s">
        <v>155</v>
      </c>
      <c r="AF39" s="208"/>
      <c r="AG39" s="208"/>
      <c r="AH39" s="208"/>
      <c r="AI39" s="208"/>
      <c r="AJ39" s="208"/>
      <c r="AK39" s="208"/>
      <c r="AL39" s="208"/>
      <c r="AM39" s="208" t="n">
        <v>21</v>
      </c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customFormat="false" ht="12.75" hidden="false" customHeight="true" outlineLevel="1" collapsed="false">
      <c r="A40" s="204"/>
      <c r="B40" s="219" t="s">
        <v>288</v>
      </c>
      <c r="C40" s="219"/>
      <c r="D40" s="219"/>
      <c r="E40" s="219"/>
      <c r="F40" s="219"/>
      <c r="G40" s="219"/>
      <c r="H40" s="206"/>
      <c r="I40" s="207"/>
      <c r="J40" s="208"/>
      <c r="K40" s="208"/>
      <c r="L40" s="208"/>
      <c r="M40" s="208"/>
      <c r="N40" s="208"/>
      <c r="O40" s="208"/>
      <c r="P40" s="208"/>
      <c r="Q40" s="208"/>
      <c r="R40" s="208"/>
      <c r="S40" s="208"/>
      <c r="T40" s="208"/>
      <c r="U40" s="208"/>
      <c r="V40" s="208"/>
      <c r="W40" s="208"/>
      <c r="X40" s="208"/>
      <c r="Y40" s="208"/>
      <c r="Z40" s="208"/>
      <c r="AA40" s="208"/>
      <c r="AB40" s="208"/>
      <c r="AC40" s="208" t="n">
        <v>0</v>
      </c>
      <c r="AD40" s="208"/>
      <c r="AE40" s="208"/>
      <c r="AF40" s="208"/>
      <c r="AG40" s="208"/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customFormat="false" ht="12.75" hidden="false" customHeight="true" outlineLevel="1" collapsed="false">
      <c r="A41" s="204"/>
      <c r="B41" s="219" t="s">
        <v>289</v>
      </c>
      <c r="C41" s="219"/>
      <c r="D41" s="219"/>
      <c r="E41" s="219"/>
      <c r="F41" s="219"/>
      <c r="G41" s="219"/>
      <c r="H41" s="206"/>
      <c r="I41" s="207"/>
      <c r="J41" s="208"/>
      <c r="K41" s="208"/>
      <c r="L41" s="208"/>
      <c r="M41" s="208"/>
      <c r="N41" s="208"/>
      <c r="O41" s="208"/>
      <c r="P41" s="208"/>
      <c r="Q41" s="208"/>
      <c r="R41" s="208"/>
      <c r="S41" s="208"/>
      <c r="T41" s="208"/>
      <c r="U41" s="208"/>
      <c r="V41" s="208"/>
      <c r="W41" s="208"/>
      <c r="X41" s="208"/>
      <c r="Y41" s="208"/>
      <c r="Z41" s="208"/>
      <c r="AA41" s="208"/>
      <c r="AB41" s="208"/>
      <c r="AC41" s="208"/>
      <c r="AD41" s="208"/>
      <c r="AE41" s="208" t="s">
        <v>173</v>
      </c>
      <c r="AF41" s="208"/>
      <c r="AG41" s="208"/>
      <c r="AH41" s="208"/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customFormat="false" ht="12.75" hidden="false" customHeight="false" outlineLevel="1" collapsed="false">
      <c r="A42" s="209" t="n">
        <v>14</v>
      </c>
      <c r="B42" s="210" t="s">
        <v>290</v>
      </c>
      <c r="C42" s="211" t="s">
        <v>291</v>
      </c>
      <c r="D42" s="212" t="s">
        <v>247</v>
      </c>
      <c r="E42" s="213" t="n">
        <v>8.09</v>
      </c>
      <c r="F42" s="214"/>
      <c r="G42" s="215" t="n">
        <f aca="false">ROUND(E42*F42,2)</f>
        <v>0</v>
      </c>
      <c r="H42" s="206" t="s">
        <v>231</v>
      </c>
      <c r="I42" s="207" t="s">
        <v>154</v>
      </c>
      <c r="J42" s="208"/>
      <c r="K42" s="208"/>
      <c r="L42" s="208"/>
      <c r="M42" s="208"/>
      <c r="N42" s="208"/>
      <c r="O42" s="208"/>
      <c r="P42" s="208"/>
      <c r="Q42" s="208"/>
      <c r="R42" s="208"/>
      <c r="S42" s="208"/>
      <c r="T42" s="208"/>
      <c r="U42" s="208"/>
      <c r="V42" s="208"/>
      <c r="W42" s="208"/>
      <c r="X42" s="208"/>
      <c r="Y42" s="208"/>
      <c r="Z42" s="208"/>
      <c r="AA42" s="208"/>
      <c r="AB42" s="208"/>
      <c r="AC42" s="208"/>
      <c r="AD42" s="208"/>
      <c r="AE42" s="208" t="s">
        <v>155</v>
      </c>
      <c r="AF42" s="208"/>
      <c r="AG42" s="208"/>
      <c r="AH42" s="208"/>
      <c r="AI42" s="208"/>
      <c r="AJ42" s="208"/>
      <c r="AK42" s="208"/>
      <c r="AL42" s="208"/>
      <c r="AM42" s="208" t="n">
        <v>21</v>
      </c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customFormat="false" ht="12.75" hidden="false" customHeight="false" outlineLevel="1" collapsed="false">
      <c r="A43" s="209" t="n">
        <v>15</v>
      </c>
      <c r="B43" s="210" t="s">
        <v>292</v>
      </c>
      <c r="C43" s="211" t="s">
        <v>293</v>
      </c>
      <c r="D43" s="212" t="s">
        <v>247</v>
      </c>
      <c r="E43" s="213" t="n">
        <v>15.03</v>
      </c>
      <c r="F43" s="214"/>
      <c r="G43" s="215" t="n">
        <f aca="false">ROUND(E43*F43,2)</f>
        <v>0</v>
      </c>
      <c r="H43" s="206" t="s">
        <v>231</v>
      </c>
      <c r="I43" s="207" t="s">
        <v>154</v>
      </c>
      <c r="J43" s="208"/>
      <c r="K43" s="208"/>
      <c r="L43" s="208"/>
      <c r="M43" s="208"/>
      <c r="N43" s="208"/>
      <c r="O43" s="208"/>
      <c r="P43" s="208"/>
      <c r="Q43" s="208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  <c r="AE43" s="208" t="s">
        <v>155</v>
      </c>
      <c r="AF43" s="208"/>
      <c r="AG43" s="208"/>
      <c r="AH43" s="208"/>
      <c r="AI43" s="208"/>
      <c r="AJ43" s="208"/>
      <c r="AK43" s="208"/>
      <c r="AL43" s="208"/>
      <c r="AM43" s="208" t="n">
        <v>21</v>
      </c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customFormat="false" ht="12.75" hidden="false" customHeight="true" outlineLevel="1" collapsed="false">
      <c r="A44" s="204"/>
      <c r="B44" s="219" t="s">
        <v>294</v>
      </c>
      <c r="C44" s="219"/>
      <c r="D44" s="219"/>
      <c r="E44" s="219"/>
      <c r="F44" s="219"/>
      <c r="G44" s="219"/>
      <c r="H44" s="206"/>
      <c r="I44" s="207"/>
      <c r="J44" s="208"/>
      <c r="K44" s="208"/>
      <c r="L44" s="208"/>
      <c r="M44" s="208"/>
      <c r="N44" s="208"/>
      <c r="O44" s="208"/>
      <c r="P44" s="208"/>
      <c r="Q44" s="208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 t="n">
        <v>0</v>
      </c>
      <c r="AD44" s="208"/>
      <c r="AE44" s="208"/>
      <c r="AF44" s="208"/>
      <c r="AG44" s="208"/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customFormat="false" ht="12.75" hidden="false" customHeight="true" outlineLevel="1" collapsed="false">
      <c r="A45" s="204"/>
      <c r="B45" s="219" t="s">
        <v>295</v>
      </c>
      <c r="C45" s="219"/>
      <c r="D45" s="219"/>
      <c r="E45" s="219"/>
      <c r="F45" s="219"/>
      <c r="G45" s="219"/>
      <c r="H45" s="206"/>
      <c r="I45" s="207"/>
      <c r="J45" s="208"/>
      <c r="K45" s="208"/>
      <c r="L45" s="208"/>
      <c r="M45" s="208"/>
      <c r="N45" s="208"/>
      <c r="O45" s="208"/>
      <c r="P45" s="208"/>
      <c r="Q45" s="208"/>
      <c r="R45" s="208"/>
      <c r="S45" s="208"/>
      <c r="T45" s="208"/>
      <c r="U45" s="208"/>
      <c r="V45" s="208"/>
      <c r="W45" s="208"/>
      <c r="X45" s="208"/>
      <c r="Y45" s="208"/>
      <c r="Z45" s="208"/>
      <c r="AA45" s="208"/>
      <c r="AB45" s="208"/>
      <c r="AC45" s="208" t="n">
        <v>1</v>
      </c>
      <c r="AD45" s="208"/>
      <c r="AE45" s="208"/>
      <c r="AF45" s="208"/>
      <c r="AG45" s="208"/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customFormat="false" ht="12.75" hidden="false" customHeight="false" outlineLevel="1" collapsed="false">
      <c r="A46" s="209" t="n">
        <v>16</v>
      </c>
      <c r="B46" s="210" t="s">
        <v>296</v>
      </c>
      <c r="C46" s="211" t="s">
        <v>297</v>
      </c>
      <c r="D46" s="212" t="s">
        <v>247</v>
      </c>
      <c r="E46" s="213" t="n">
        <v>18.62</v>
      </c>
      <c r="F46" s="214"/>
      <c r="G46" s="215" t="n">
        <f aca="false">ROUND(E46*F46,2)</f>
        <v>0</v>
      </c>
      <c r="H46" s="206" t="s">
        <v>231</v>
      </c>
      <c r="I46" s="207" t="s">
        <v>154</v>
      </c>
      <c r="J46" s="208"/>
      <c r="K46" s="208"/>
      <c r="L46" s="208"/>
      <c r="M46" s="208"/>
      <c r="N46" s="208"/>
      <c r="O46" s="208"/>
      <c r="P46" s="208"/>
      <c r="Q46" s="208"/>
      <c r="R46" s="208"/>
      <c r="S46" s="208"/>
      <c r="T46" s="208"/>
      <c r="U46" s="208"/>
      <c r="V46" s="208"/>
      <c r="W46" s="208"/>
      <c r="X46" s="208"/>
      <c r="Y46" s="208"/>
      <c r="Z46" s="208"/>
      <c r="AA46" s="208"/>
      <c r="AB46" s="208"/>
      <c r="AC46" s="208"/>
      <c r="AD46" s="208"/>
      <c r="AE46" s="208" t="s">
        <v>155</v>
      </c>
      <c r="AF46" s="208"/>
      <c r="AG46" s="208"/>
      <c r="AH46" s="208"/>
      <c r="AI46" s="208"/>
      <c r="AJ46" s="208"/>
      <c r="AK46" s="208"/>
      <c r="AL46" s="208"/>
      <c r="AM46" s="208" t="n">
        <v>21</v>
      </c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customFormat="false" ht="12.75" hidden="false" customHeight="true" outlineLevel="1" collapsed="false">
      <c r="A47" s="204"/>
      <c r="B47" s="219" t="s">
        <v>298</v>
      </c>
      <c r="C47" s="219"/>
      <c r="D47" s="219"/>
      <c r="E47" s="219"/>
      <c r="F47" s="219"/>
      <c r="G47" s="219"/>
      <c r="H47" s="206"/>
      <c r="I47" s="207"/>
      <c r="J47" s="208"/>
      <c r="K47" s="208"/>
      <c r="L47" s="208"/>
      <c r="M47" s="208"/>
      <c r="N47" s="208"/>
      <c r="O47" s="208"/>
      <c r="P47" s="208"/>
      <c r="Q47" s="208"/>
      <c r="R47" s="208"/>
      <c r="S47" s="208"/>
      <c r="T47" s="208"/>
      <c r="U47" s="208"/>
      <c r="V47" s="208"/>
      <c r="W47" s="208"/>
      <c r="X47" s="208"/>
      <c r="Y47" s="208"/>
      <c r="Z47" s="208"/>
      <c r="AA47" s="208"/>
      <c r="AB47" s="208"/>
      <c r="AC47" s="208" t="n">
        <v>0</v>
      </c>
      <c r="AD47" s="208"/>
      <c r="AE47" s="208"/>
      <c r="AF47" s="208"/>
      <c r="AG47" s="208"/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customFormat="false" ht="12.75" hidden="false" customHeight="true" outlineLevel="1" collapsed="false">
      <c r="A48" s="204"/>
      <c r="B48" s="219" t="s">
        <v>299</v>
      </c>
      <c r="C48" s="219"/>
      <c r="D48" s="219"/>
      <c r="E48" s="219"/>
      <c r="F48" s="219"/>
      <c r="G48" s="219"/>
      <c r="H48" s="206"/>
      <c r="I48" s="207"/>
      <c r="J48" s="208"/>
      <c r="K48" s="208"/>
      <c r="L48" s="208"/>
      <c r="M48" s="208"/>
      <c r="N48" s="208"/>
      <c r="O48" s="208"/>
      <c r="P48" s="208"/>
      <c r="Q48" s="208"/>
      <c r="R48" s="208"/>
      <c r="S48" s="208"/>
      <c r="T48" s="208"/>
      <c r="U48" s="208"/>
      <c r="V48" s="208"/>
      <c r="W48" s="208"/>
      <c r="X48" s="208"/>
      <c r="Y48" s="208"/>
      <c r="Z48" s="208"/>
      <c r="AA48" s="208"/>
      <c r="AB48" s="208"/>
      <c r="AC48" s="208"/>
      <c r="AD48" s="208"/>
      <c r="AE48" s="208" t="s">
        <v>173</v>
      </c>
      <c r="AF48" s="208"/>
      <c r="AG48" s="208"/>
      <c r="AH48" s="208"/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customFormat="false" ht="12.75" hidden="false" customHeight="false" outlineLevel="1" collapsed="false">
      <c r="A49" s="209" t="n">
        <v>17</v>
      </c>
      <c r="B49" s="210" t="s">
        <v>300</v>
      </c>
      <c r="C49" s="211" t="s">
        <v>301</v>
      </c>
      <c r="D49" s="212" t="s">
        <v>247</v>
      </c>
      <c r="E49" s="213" t="n">
        <v>23.12</v>
      </c>
      <c r="F49" s="214"/>
      <c r="G49" s="215" t="n">
        <f aca="false">ROUND(E49*F49,2)</f>
        <v>0</v>
      </c>
      <c r="H49" s="206" t="s">
        <v>231</v>
      </c>
      <c r="I49" s="207" t="s">
        <v>154</v>
      </c>
      <c r="J49" s="208"/>
      <c r="K49" s="208"/>
      <c r="L49" s="208"/>
      <c r="M49" s="208"/>
      <c r="N49" s="208"/>
      <c r="O49" s="208"/>
      <c r="P49" s="208"/>
      <c r="Q49" s="208"/>
      <c r="R49" s="208"/>
      <c r="S49" s="208"/>
      <c r="T49" s="208"/>
      <c r="U49" s="208"/>
      <c r="V49" s="208"/>
      <c r="W49" s="208"/>
      <c r="X49" s="208"/>
      <c r="Y49" s="208"/>
      <c r="Z49" s="208"/>
      <c r="AA49" s="208"/>
      <c r="AB49" s="208"/>
      <c r="AC49" s="208"/>
      <c r="AD49" s="208"/>
      <c r="AE49" s="208" t="s">
        <v>155</v>
      </c>
      <c r="AF49" s="208"/>
      <c r="AG49" s="208"/>
      <c r="AH49" s="208"/>
      <c r="AI49" s="208"/>
      <c r="AJ49" s="208"/>
      <c r="AK49" s="208"/>
      <c r="AL49" s="208"/>
      <c r="AM49" s="208" t="n">
        <v>21</v>
      </c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customFormat="false" ht="12.75" hidden="false" customHeight="true" outlineLevel="1" collapsed="false">
      <c r="A50" s="204"/>
      <c r="B50" s="219" t="s">
        <v>302</v>
      </c>
      <c r="C50" s="219"/>
      <c r="D50" s="219"/>
      <c r="E50" s="219"/>
      <c r="F50" s="219"/>
      <c r="G50" s="219"/>
      <c r="H50" s="206"/>
      <c r="I50" s="207"/>
      <c r="J50" s="208"/>
      <c r="K50" s="208"/>
      <c r="L50" s="208"/>
      <c r="M50" s="208"/>
      <c r="N50" s="208"/>
      <c r="O50" s="208"/>
      <c r="P50" s="208"/>
      <c r="Q50" s="208"/>
      <c r="R50" s="208"/>
      <c r="S50" s="208"/>
      <c r="T50" s="208"/>
      <c r="U50" s="208"/>
      <c r="V50" s="208"/>
      <c r="W50" s="208"/>
      <c r="X50" s="208"/>
      <c r="Y50" s="208"/>
      <c r="Z50" s="208"/>
      <c r="AA50" s="208"/>
      <c r="AB50" s="208"/>
      <c r="AC50" s="208" t="n">
        <v>0</v>
      </c>
      <c r="AD50" s="208"/>
      <c r="AE50" s="208"/>
      <c r="AF50" s="208"/>
      <c r="AG50" s="208"/>
      <c r="AH50" s="208"/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customFormat="false" ht="12.75" hidden="false" customHeight="true" outlineLevel="1" collapsed="false">
      <c r="A51" s="204"/>
      <c r="B51" s="219" t="s">
        <v>303</v>
      </c>
      <c r="C51" s="219"/>
      <c r="D51" s="219"/>
      <c r="E51" s="219"/>
      <c r="F51" s="219"/>
      <c r="G51" s="219"/>
      <c r="H51" s="206"/>
      <c r="I51" s="207"/>
      <c r="J51" s="208"/>
      <c r="K51" s="208"/>
      <c r="L51" s="208"/>
      <c r="M51" s="208"/>
      <c r="N51" s="208"/>
      <c r="O51" s="208"/>
      <c r="P51" s="208"/>
      <c r="Q51" s="208"/>
      <c r="R51" s="208"/>
      <c r="S51" s="208"/>
      <c r="T51" s="208"/>
      <c r="U51" s="208"/>
      <c r="V51" s="208"/>
      <c r="W51" s="208"/>
      <c r="X51" s="208"/>
      <c r="Y51" s="208"/>
      <c r="Z51" s="208"/>
      <c r="AA51" s="208"/>
      <c r="AB51" s="208"/>
      <c r="AC51" s="208"/>
      <c r="AD51" s="208"/>
      <c r="AE51" s="208" t="s">
        <v>173</v>
      </c>
      <c r="AF51" s="208"/>
      <c r="AG51" s="208"/>
      <c r="AH51" s="208"/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customFormat="false" ht="12.75" hidden="false" customHeight="false" outlineLevel="1" collapsed="false">
      <c r="A52" s="209" t="n">
        <v>18</v>
      </c>
      <c r="B52" s="210" t="s">
        <v>304</v>
      </c>
      <c r="C52" s="211" t="s">
        <v>305</v>
      </c>
      <c r="D52" s="212" t="s">
        <v>247</v>
      </c>
      <c r="E52" s="213" t="n">
        <v>18.62</v>
      </c>
      <c r="F52" s="214"/>
      <c r="G52" s="215" t="n">
        <f aca="false">ROUND(E52*F52,2)</f>
        <v>0</v>
      </c>
      <c r="H52" s="206" t="s">
        <v>231</v>
      </c>
      <c r="I52" s="207" t="s">
        <v>154</v>
      </c>
      <c r="J52" s="208"/>
      <c r="K52" s="208"/>
      <c r="L52" s="208"/>
      <c r="M52" s="208"/>
      <c r="N52" s="208"/>
      <c r="O52" s="208"/>
      <c r="P52" s="208"/>
      <c r="Q52" s="208"/>
      <c r="R52" s="208"/>
      <c r="S52" s="208"/>
      <c r="T52" s="208"/>
      <c r="U52" s="208"/>
      <c r="V52" s="208"/>
      <c r="W52" s="208"/>
      <c r="X52" s="208"/>
      <c r="Y52" s="208"/>
      <c r="Z52" s="208"/>
      <c r="AA52" s="208"/>
      <c r="AB52" s="208"/>
      <c r="AC52" s="208"/>
      <c r="AD52" s="208"/>
      <c r="AE52" s="208" t="s">
        <v>155</v>
      </c>
      <c r="AF52" s="208"/>
      <c r="AG52" s="208"/>
      <c r="AH52" s="208"/>
      <c r="AI52" s="208"/>
      <c r="AJ52" s="208"/>
      <c r="AK52" s="208"/>
      <c r="AL52" s="208"/>
      <c r="AM52" s="208" t="n">
        <v>21</v>
      </c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customFormat="false" ht="12.75" hidden="false" customHeight="true" outlineLevel="1" collapsed="false">
      <c r="A53" s="204"/>
      <c r="B53" s="216"/>
      <c r="C53" s="217" t="s">
        <v>306</v>
      </c>
      <c r="D53" s="217"/>
      <c r="E53" s="217"/>
      <c r="F53" s="217"/>
      <c r="G53" s="217"/>
      <c r="H53" s="206"/>
      <c r="I53" s="207"/>
      <c r="J53" s="208"/>
      <c r="K53" s="208"/>
      <c r="L53" s="208"/>
      <c r="M53" s="208"/>
      <c r="N53" s="208"/>
      <c r="O53" s="208"/>
      <c r="P53" s="208"/>
      <c r="Q53" s="208"/>
      <c r="R53" s="208"/>
      <c r="S53" s="208"/>
      <c r="T53" s="208"/>
      <c r="U53" s="208"/>
      <c r="V53" s="208"/>
      <c r="W53" s="208"/>
      <c r="X53" s="208"/>
      <c r="Y53" s="208"/>
      <c r="Z53" s="208"/>
      <c r="AA53" s="208"/>
      <c r="AB53" s="208"/>
      <c r="AC53" s="208"/>
      <c r="AD53" s="208"/>
      <c r="AE53" s="208"/>
      <c r="AF53" s="208"/>
      <c r="AG53" s="208"/>
      <c r="AH53" s="208"/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18" t="str">
        <f aca="false">C53</f>
        <v>včetně strojního přemístění materiálu pro zásyp ze vzdálenosti do 10 m od okraje zásypu</v>
      </c>
      <c r="BB53" s="208"/>
      <c r="BC53" s="208"/>
      <c r="BD53" s="208"/>
      <c r="BE53" s="208"/>
      <c r="BF53" s="208"/>
      <c r="BG53" s="208"/>
      <c r="BH53" s="208"/>
    </row>
    <row r="54" customFormat="false" ht="12.75" hidden="false" customHeight="true" outlineLevel="1" collapsed="false">
      <c r="A54" s="204"/>
      <c r="B54" s="219" t="s">
        <v>307</v>
      </c>
      <c r="C54" s="219"/>
      <c r="D54" s="219"/>
      <c r="E54" s="219"/>
      <c r="F54" s="219"/>
      <c r="G54" s="219"/>
      <c r="H54" s="206"/>
      <c r="I54" s="207"/>
      <c r="J54" s="208"/>
      <c r="K54" s="208"/>
      <c r="L54" s="208"/>
      <c r="M54" s="208"/>
      <c r="N54" s="208"/>
      <c r="O54" s="208"/>
      <c r="P54" s="208"/>
      <c r="Q54" s="208"/>
      <c r="R54" s="208"/>
      <c r="S54" s="208"/>
      <c r="T54" s="208"/>
      <c r="U54" s="208"/>
      <c r="V54" s="208"/>
      <c r="W54" s="208"/>
      <c r="X54" s="208"/>
      <c r="Y54" s="208"/>
      <c r="Z54" s="208"/>
      <c r="AA54" s="208"/>
      <c r="AB54" s="208"/>
      <c r="AC54" s="208" t="n">
        <v>0</v>
      </c>
      <c r="AD54" s="208"/>
      <c r="AE54" s="208"/>
      <c r="AF54" s="208"/>
      <c r="AG54" s="208"/>
      <c r="AH54" s="208"/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customFormat="false" ht="22.5" hidden="false" customHeight="true" outlineLevel="1" collapsed="false">
      <c r="A55" s="204"/>
      <c r="B55" s="219" t="s">
        <v>308</v>
      </c>
      <c r="C55" s="219"/>
      <c r="D55" s="219"/>
      <c r="E55" s="219"/>
      <c r="F55" s="219"/>
      <c r="G55" s="219"/>
      <c r="H55" s="206"/>
      <c r="I55" s="207"/>
      <c r="J55" s="208"/>
      <c r="K55" s="208"/>
      <c r="L55" s="208"/>
      <c r="M55" s="208"/>
      <c r="N55" s="208"/>
      <c r="O55" s="208"/>
      <c r="P55" s="208"/>
      <c r="Q55" s="208"/>
      <c r="R55" s="208"/>
      <c r="S55" s="208"/>
      <c r="T55" s="208"/>
      <c r="U55" s="208"/>
      <c r="V55" s="208"/>
      <c r="W55" s="208"/>
      <c r="X55" s="208"/>
      <c r="Y55" s="208"/>
      <c r="Z55" s="208"/>
      <c r="AA55" s="208"/>
      <c r="AB55" s="208"/>
      <c r="AC55" s="208"/>
      <c r="AD55" s="208"/>
      <c r="AE55" s="208" t="s">
        <v>173</v>
      </c>
      <c r="AF55" s="208"/>
      <c r="AG55" s="208"/>
      <c r="AH55" s="208"/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18" t="str">
        <f aca="false">B55</f>
        <v>sypaninou z vhodných hornin tř. 1 - 4 nebo materiálem připraveným podél výkopu ve vzdálenosti do 3 m od jeho kraje, pro jakoukoliv hloubku výkopu a jakoukoliv míru zhutnění,</v>
      </c>
      <c r="BA55" s="208"/>
      <c r="BB55" s="208"/>
      <c r="BC55" s="208"/>
      <c r="BD55" s="208"/>
      <c r="BE55" s="208"/>
      <c r="BF55" s="208"/>
      <c r="BG55" s="208"/>
      <c r="BH55" s="208"/>
    </row>
    <row r="56" customFormat="false" ht="12.75" hidden="false" customHeight="false" outlineLevel="1" collapsed="false">
      <c r="A56" s="209" t="n">
        <v>19</v>
      </c>
      <c r="B56" s="210" t="s">
        <v>309</v>
      </c>
      <c r="C56" s="211" t="s">
        <v>310</v>
      </c>
      <c r="D56" s="212" t="s">
        <v>247</v>
      </c>
      <c r="E56" s="213" t="n">
        <v>4.7</v>
      </c>
      <c r="F56" s="214"/>
      <c r="G56" s="215" t="n">
        <f aca="false">ROUND(E56*F56,2)</f>
        <v>0</v>
      </c>
      <c r="H56" s="206" t="s">
        <v>231</v>
      </c>
      <c r="I56" s="207" t="s">
        <v>154</v>
      </c>
      <c r="J56" s="208"/>
      <c r="K56" s="208"/>
      <c r="L56" s="208"/>
      <c r="M56" s="208"/>
      <c r="N56" s="208"/>
      <c r="O56" s="208"/>
      <c r="P56" s="208"/>
      <c r="Q56" s="208"/>
      <c r="R56" s="208"/>
      <c r="S56" s="208"/>
      <c r="T56" s="208"/>
      <c r="U56" s="208"/>
      <c r="V56" s="208"/>
      <c r="W56" s="208"/>
      <c r="X56" s="208"/>
      <c r="Y56" s="208"/>
      <c r="Z56" s="208"/>
      <c r="AA56" s="208"/>
      <c r="AB56" s="208"/>
      <c r="AC56" s="208"/>
      <c r="AD56" s="208"/>
      <c r="AE56" s="208" t="s">
        <v>155</v>
      </c>
      <c r="AF56" s="208"/>
      <c r="AG56" s="208"/>
      <c r="AH56" s="208"/>
      <c r="AI56" s="208"/>
      <c r="AJ56" s="208"/>
      <c r="AK56" s="208"/>
      <c r="AL56" s="208"/>
      <c r="AM56" s="208" t="n">
        <v>21</v>
      </c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customFormat="false" ht="12.75" hidden="false" customHeight="false" outlineLevel="1" collapsed="false">
      <c r="A57" s="209" t="n">
        <v>20</v>
      </c>
      <c r="B57" s="210" t="s">
        <v>317</v>
      </c>
      <c r="C57" s="211" t="s">
        <v>318</v>
      </c>
      <c r="D57" s="212" t="s">
        <v>247</v>
      </c>
      <c r="E57" s="213" t="n">
        <v>18.62</v>
      </c>
      <c r="F57" s="214"/>
      <c r="G57" s="215" t="n">
        <f aca="false">ROUND(E57*F57,2)</f>
        <v>0</v>
      </c>
      <c r="H57" s="206"/>
      <c r="I57" s="207" t="s">
        <v>313</v>
      </c>
      <c r="J57" s="208"/>
      <c r="K57" s="208"/>
      <c r="L57" s="208"/>
      <c r="M57" s="208"/>
      <c r="N57" s="208"/>
      <c r="O57" s="208"/>
      <c r="P57" s="208"/>
      <c r="Q57" s="208"/>
      <c r="R57" s="208"/>
      <c r="S57" s="208"/>
      <c r="T57" s="208"/>
      <c r="U57" s="208"/>
      <c r="V57" s="208"/>
      <c r="W57" s="208"/>
      <c r="X57" s="208"/>
      <c r="Y57" s="208"/>
      <c r="Z57" s="208"/>
      <c r="AA57" s="208"/>
      <c r="AB57" s="208"/>
      <c r="AC57" s="208"/>
      <c r="AD57" s="208"/>
      <c r="AE57" s="208" t="s">
        <v>314</v>
      </c>
      <c r="AF57" s="208" t="n">
        <v>1</v>
      </c>
      <c r="AG57" s="208"/>
      <c r="AH57" s="208"/>
      <c r="AI57" s="208"/>
      <c r="AJ57" s="208"/>
      <c r="AK57" s="208"/>
      <c r="AL57" s="208"/>
      <c r="AM57" s="208" t="n">
        <v>21</v>
      </c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customFormat="false" ht="12.75" hidden="false" customHeight="false" outlineLevel="1" collapsed="false">
      <c r="A58" s="209" t="n">
        <v>21</v>
      </c>
      <c r="B58" s="210" t="s">
        <v>595</v>
      </c>
      <c r="C58" s="211" t="s">
        <v>312</v>
      </c>
      <c r="D58" s="212" t="s">
        <v>247</v>
      </c>
      <c r="E58" s="213" t="n">
        <v>6.18</v>
      </c>
      <c r="F58" s="214"/>
      <c r="G58" s="215" t="n">
        <f aca="false">ROUND(E58*F58,2)</f>
        <v>0</v>
      </c>
      <c r="H58" s="206"/>
      <c r="I58" s="207" t="s">
        <v>313</v>
      </c>
      <c r="J58" s="208"/>
      <c r="K58" s="208"/>
      <c r="L58" s="208"/>
      <c r="M58" s="208"/>
      <c r="N58" s="208"/>
      <c r="O58" s="208"/>
      <c r="P58" s="208"/>
      <c r="Q58" s="208"/>
      <c r="R58" s="208"/>
      <c r="S58" s="208"/>
      <c r="T58" s="208"/>
      <c r="U58" s="208"/>
      <c r="V58" s="208"/>
      <c r="W58" s="208"/>
      <c r="X58" s="208"/>
      <c r="Y58" s="208"/>
      <c r="Z58" s="208"/>
      <c r="AA58" s="208"/>
      <c r="AB58" s="208"/>
      <c r="AC58" s="208"/>
      <c r="AD58" s="208"/>
      <c r="AE58" s="208" t="s">
        <v>314</v>
      </c>
      <c r="AF58" s="208" t="n">
        <v>1</v>
      </c>
      <c r="AG58" s="208"/>
      <c r="AH58" s="208"/>
      <c r="AI58" s="208"/>
      <c r="AJ58" s="208"/>
      <c r="AK58" s="208"/>
      <c r="AL58" s="208"/>
      <c r="AM58" s="208" t="n">
        <v>21</v>
      </c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customFormat="false" ht="12.75" hidden="false" customHeight="false" outlineLevel="1" collapsed="false">
      <c r="A59" s="209" t="n">
        <v>22</v>
      </c>
      <c r="B59" s="210" t="s">
        <v>667</v>
      </c>
      <c r="C59" s="211" t="s">
        <v>316</v>
      </c>
      <c r="D59" s="212" t="s">
        <v>247</v>
      </c>
      <c r="E59" s="213" t="n">
        <v>6.18</v>
      </c>
      <c r="F59" s="214"/>
      <c r="G59" s="215" t="n">
        <f aca="false">ROUND(E59*F59,2)</f>
        <v>0</v>
      </c>
      <c r="H59" s="206"/>
      <c r="I59" s="207" t="s">
        <v>313</v>
      </c>
      <c r="J59" s="208"/>
      <c r="K59" s="208"/>
      <c r="L59" s="208"/>
      <c r="M59" s="208"/>
      <c r="N59" s="208"/>
      <c r="O59" s="208"/>
      <c r="P59" s="208"/>
      <c r="Q59" s="208"/>
      <c r="R59" s="208"/>
      <c r="S59" s="208"/>
      <c r="T59" s="208"/>
      <c r="U59" s="208"/>
      <c r="V59" s="208"/>
      <c r="W59" s="208"/>
      <c r="X59" s="208"/>
      <c r="Y59" s="208"/>
      <c r="Z59" s="208"/>
      <c r="AA59" s="208"/>
      <c r="AB59" s="208"/>
      <c r="AC59" s="208"/>
      <c r="AD59" s="208"/>
      <c r="AE59" s="208" t="s">
        <v>314</v>
      </c>
      <c r="AF59" s="208" t="n">
        <v>1</v>
      </c>
      <c r="AG59" s="208"/>
      <c r="AH59" s="208"/>
      <c r="AI59" s="208"/>
      <c r="AJ59" s="208"/>
      <c r="AK59" s="208"/>
      <c r="AL59" s="208"/>
      <c r="AM59" s="208" t="n">
        <v>21</v>
      </c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</row>
    <row r="60" customFormat="false" ht="12.75" hidden="false" customHeight="false" outlineLevel="0" collapsed="false">
      <c r="A60" s="196" t="s">
        <v>147</v>
      </c>
      <c r="B60" s="197" t="s">
        <v>77</v>
      </c>
      <c r="C60" s="198" t="s">
        <v>78</v>
      </c>
      <c r="D60" s="199"/>
      <c r="E60" s="200"/>
      <c r="F60" s="220" t="n">
        <f aca="false">SUM(G61:G63)</f>
        <v>0</v>
      </c>
      <c r="G60" s="220"/>
      <c r="H60" s="202"/>
      <c r="I60" s="203"/>
      <c r="AE60" s="0" t="s">
        <v>148</v>
      </c>
    </row>
    <row r="61" customFormat="false" ht="12.75" hidden="false" customHeight="true" outlineLevel="1" collapsed="false">
      <c r="A61" s="204"/>
      <c r="B61" s="205" t="s">
        <v>319</v>
      </c>
      <c r="C61" s="205"/>
      <c r="D61" s="205"/>
      <c r="E61" s="205"/>
      <c r="F61" s="205"/>
      <c r="G61" s="205"/>
      <c r="H61" s="206"/>
      <c r="I61" s="207"/>
      <c r="J61" s="208"/>
      <c r="K61" s="208"/>
      <c r="L61" s="208"/>
      <c r="M61" s="208"/>
      <c r="N61" s="208"/>
      <c r="O61" s="208"/>
      <c r="P61" s="208"/>
      <c r="Q61" s="208"/>
      <c r="R61" s="208"/>
      <c r="S61" s="208"/>
      <c r="T61" s="208"/>
      <c r="U61" s="208"/>
      <c r="V61" s="208"/>
      <c r="W61" s="208"/>
      <c r="X61" s="208"/>
      <c r="Y61" s="208"/>
      <c r="Z61" s="208"/>
      <c r="AA61" s="208"/>
      <c r="AB61" s="208"/>
      <c r="AC61" s="208" t="n">
        <v>0</v>
      </c>
      <c r="AD61" s="208"/>
      <c r="AE61" s="208"/>
      <c r="AF61" s="208"/>
      <c r="AG61" s="208"/>
      <c r="AH61" s="208"/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customFormat="false" ht="12.75" hidden="false" customHeight="true" outlineLevel="1" collapsed="false">
      <c r="A62" s="204"/>
      <c r="B62" s="219" t="s">
        <v>320</v>
      </c>
      <c r="C62" s="219"/>
      <c r="D62" s="219"/>
      <c r="E62" s="219"/>
      <c r="F62" s="219"/>
      <c r="G62" s="219"/>
      <c r="H62" s="206"/>
      <c r="I62" s="207"/>
      <c r="J62" s="208"/>
      <c r="K62" s="208"/>
      <c r="L62" s="208"/>
      <c r="M62" s="208"/>
      <c r="N62" s="208"/>
      <c r="O62" s="208"/>
      <c r="P62" s="208"/>
      <c r="Q62" s="208"/>
      <c r="R62" s="208"/>
      <c r="S62" s="208"/>
      <c r="T62" s="208"/>
      <c r="U62" s="208"/>
      <c r="V62" s="208"/>
      <c r="W62" s="208"/>
      <c r="X62" s="208"/>
      <c r="Y62" s="208"/>
      <c r="Z62" s="208"/>
      <c r="AA62" s="208"/>
      <c r="AB62" s="208"/>
      <c r="AC62" s="208"/>
      <c r="AD62" s="208"/>
      <c r="AE62" s="208" t="s">
        <v>173</v>
      </c>
      <c r="AF62" s="208"/>
      <c r="AG62" s="208"/>
      <c r="AH62" s="208"/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</row>
    <row r="63" customFormat="false" ht="12.75" hidden="false" customHeight="false" outlineLevel="1" collapsed="false">
      <c r="A63" s="209" t="n">
        <v>23</v>
      </c>
      <c r="B63" s="210" t="s">
        <v>321</v>
      </c>
      <c r="C63" s="211" t="s">
        <v>322</v>
      </c>
      <c r="D63" s="212" t="s">
        <v>221</v>
      </c>
      <c r="E63" s="213" t="n">
        <v>7.7</v>
      </c>
      <c r="F63" s="214"/>
      <c r="G63" s="215" t="n">
        <f aca="false">ROUND(E63*F63,2)</f>
        <v>0</v>
      </c>
      <c r="H63" s="206" t="s">
        <v>323</v>
      </c>
      <c r="I63" s="207" t="s">
        <v>154</v>
      </c>
      <c r="J63" s="208"/>
      <c r="K63" s="208"/>
      <c r="L63" s="208"/>
      <c r="M63" s="208"/>
      <c r="N63" s="208"/>
      <c r="O63" s="208"/>
      <c r="P63" s="208"/>
      <c r="Q63" s="208"/>
      <c r="R63" s="208"/>
      <c r="S63" s="208"/>
      <c r="T63" s="208"/>
      <c r="U63" s="208"/>
      <c r="V63" s="208"/>
      <c r="W63" s="208"/>
      <c r="X63" s="208"/>
      <c r="Y63" s="208"/>
      <c r="Z63" s="208"/>
      <c r="AA63" s="208"/>
      <c r="AB63" s="208"/>
      <c r="AC63" s="208"/>
      <c r="AD63" s="208"/>
      <c r="AE63" s="208" t="s">
        <v>155</v>
      </c>
      <c r="AF63" s="208"/>
      <c r="AG63" s="208"/>
      <c r="AH63" s="208"/>
      <c r="AI63" s="208"/>
      <c r="AJ63" s="208"/>
      <c r="AK63" s="208"/>
      <c r="AL63" s="208"/>
      <c r="AM63" s="208" t="n">
        <v>21</v>
      </c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</row>
    <row r="64" customFormat="false" ht="12.75" hidden="false" customHeight="false" outlineLevel="0" collapsed="false">
      <c r="A64" s="196" t="s">
        <v>147</v>
      </c>
      <c r="B64" s="197" t="s">
        <v>81</v>
      </c>
      <c r="C64" s="198" t="s">
        <v>82</v>
      </c>
      <c r="D64" s="199"/>
      <c r="E64" s="200"/>
      <c r="F64" s="220" t="n">
        <f aca="false">SUM(G65:G68)</f>
        <v>0</v>
      </c>
      <c r="G64" s="220"/>
      <c r="H64" s="202"/>
      <c r="I64" s="203"/>
      <c r="AE64" s="0" t="s">
        <v>148</v>
      </c>
    </row>
    <row r="65" customFormat="false" ht="12.75" hidden="false" customHeight="true" outlineLevel="1" collapsed="false">
      <c r="A65" s="204"/>
      <c r="B65" s="205" t="s">
        <v>324</v>
      </c>
      <c r="C65" s="205"/>
      <c r="D65" s="205"/>
      <c r="E65" s="205"/>
      <c r="F65" s="205"/>
      <c r="G65" s="205"/>
      <c r="H65" s="206"/>
      <c r="I65" s="207"/>
      <c r="J65" s="208"/>
      <c r="K65" s="208"/>
      <c r="L65" s="208"/>
      <c r="M65" s="208"/>
      <c r="N65" s="208"/>
      <c r="O65" s="208"/>
      <c r="P65" s="208"/>
      <c r="Q65" s="208"/>
      <c r="R65" s="208"/>
      <c r="S65" s="208"/>
      <c r="T65" s="208"/>
      <c r="U65" s="208"/>
      <c r="V65" s="208"/>
      <c r="W65" s="208"/>
      <c r="X65" s="208"/>
      <c r="Y65" s="208"/>
      <c r="Z65" s="208"/>
      <c r="AA65" s="208"/>
      <c r="AB65" s="208"/>
      <c r="AC65" s="208" t="n">
        <v>0</v>
      </c>
      <c r="AD65" s="208"/>
      <c r="AE65" s="208"/>
      <c r="AF65" s="208"/>
      <c r="AG65" s="208"/>
      <c r="AH65" s="208"/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customFormat="false" ht="12.75" hidden="false" customHeight="true" outlineLevel="1" collapsed="false">
      <c r="A66" s="204"/>
      <c r="B66" s="219" t="s">
        <v>325</v>
      </c>
      <c r="C66" s="219"/>
      <c r="D66" s="219"/>
      <c r="E66" s="219"/>
      <c r="F66" s="219"/>
      <c r="G66" s="219"/>
      <c r="H66" s="206"/>
      <c r="I66" s="207"/>
      <c r="J66" s="208"/>
      <c r="K66" s="208"/>
      <c r="L66" s="208"/>
      <c r="M66" s="208"/>
      <c r="N66" s="208"/>
      <c r="O66" s="208"/>
      <c r="P66" s="208"/>
      <c r="Q66" s="208"/>
      <c r="R66" s="208"/>
      <c r="S66" s="208"/>
      <c r="T66" s="208"/>
      <c r="U66" s="208"/>
      <c r="V66" s="208"/>
      <c r="W66" s="208"/>
      <c r="X66" s="208"/>
      <c r="Y66" s="208"/>
      <c r="Z66" s="208"/>
      <c r="AA66" s="208"/>
      <c r="AB66" s="208"/>
      <c r="AC66" s="208"/>
      <c r="AD66" s="208"/>
      <c r="AE66" s="208" t="s">
        <v>173</v>
      </c>
      <c r="AF66" s="208"/>
      <c r="AG66" s="208"/>
      <c r="AH66" s="208"/>
      <c r="AI66" s="208"/>
      <c r="AJ66" s="208"/>
      <c r="AK66" s="208"/>
      <c r="AL66" s="208"/>
      <c r="AM66" s="208"/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</row>
    <row r="67" customFormat="false" ht="12.75" hidden="false" customHeight="false" outlineLevel="1" collapsed="false">
      <c r="A67" s="209" t="n">
        <v>24</v>
      </c>
      <c r="B67" s="210" t="s">
        <v>326</v>
      </c>
      <c r="C67" s="211" t="s">
        <v>327</v>
      </c>
      <c r="D67" s="212" t="s">
        <v>247</v>
      </c>
      <c r="E67" s="213" t="n">
        <v>1.48</v>
      </c>
      <c r="F67" s="214"/>
      <c r="G67" s="215" t="n">
        <f aca="false">ROUND(E67*F67,2)</f>
        <v>0</v>
      </c>
      <c r="H67" s="206" t="s">
        <v>323</v>
      </c>
      <c r="I67" s="207" t="s">
        <v>154</v>
      </c>
      <c r="J67" s="208"/>
      <c r="K67" s="208"/>
      <c r="L67" s="208"/>
      <c r="M67" s="208"/>
      <c r="N67" s="208"/>
      <c r="O67" s="208"/>
      <c r="P67" s="208"/>
      <c r="Q67" s="208"/>
      <c r="R67" s="208"/>
      <c r="S67" s="208"/>
      <c r="T67" s="208"/>
      <c r="U67" s="208"/>
      <c r="V67" s="208"/>
      <c r="W67" s="208"/>
      <c r="X67" s="208"/>
      <c r="Y67" s="208"/>
      <c r="Z67" s="208"/>
      <c r="AA67" s="208"/>
      <c r="AB67" s="208"/>
      <c r="AC67" s="208"/>
      <c r="AD67" s="208"/>
      <c r="AE67" s="208" t="s">
        <v>155</v>
      </c>
      <c r="AF67" s="208"/>
      <c r="AG67" s="208"/>
      <c r="AH67" s="208"/>
      <c r="AI67" s="208"/>
      <c r="AJ67" s="208"/>
      <c r="AK67" s="208"/>
      <c r="AL67" s="208"/>
      <c r="AM67" s="208" t="n">
        <v>21</v>
      </c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08"/>
      <c r="BB67" s="208"/>
      <c r="BC67" s="208"/>
      <c r="BD67" s="208"/>
      <c r="BE67" s="208"/>
      <c r="BF67" s="208"/>
      <c r="BG67" s="208"/>
      <c r="BH67" s="208"/>
    </row>
    <row r="68" customFormat="false" ht="12.75" hidden="false" customHeight="false" outlineLevel="1" collapsed="false">
      <c r="A68" s="209" t="n">
        <v>25</v>
      </c>
      <c r="B68" s="210" t="s">
        <v>328</v>
      </c>
      <c r="C68" s="211" t="s">
        <v>415</v>
      </c>
      <c r="D68" s="212" t="s">
        <v>330</v>
      </c>
      <c r="E68" s="213" t="n">
        <v>9.58</v>
      </c>
      <c r="F68" s="214"/>
      <c r="G68" s="215" t="n">
        <f aca="false">ROUND(E68*F68,2)</f>
        <v>0</v>
      </c>
      <c r="H68" s="206" t="s">
        <v>331</v>
      </c>
      <c r="I68" s="207" t="s">
        <v>154</v>
      </c>
      <c r="J68" s="208"/>
      <c r="K68" s="208"/>
      <c r="L68" s="208"/>
      <c r="M68" s="208"/>
      <c r="N68" s="208"/>
      <c r="O68" s="208"/>
      <c r="P68" s="208"/>
      <c r="Q68" s="208"/>
      <c r="R68" s="208"/>
      <c r="S68" s="208"/>
      <c r="T68" s="208"/>
      <c r="U68" s="208"/>
      <c r="V68" s="208"/>
      <c r="W68" s="208"/>
      <c r="X68" s="208"/>
      <c r="Y68" s="208"/>
      <c r="Z68" s="208"/>
      <c r="AA68" s="208"/>
      <c r="AB68" s="208"/>
      <c r="AC68" s="208"/>
      <c r="AD68" s="208"/>
      <c r="AE68" s="208" t="s">
        <v>155</v>
      </c>
      <c r="AF68" s="208"/>
      <c r="AG68" s="208"/>
      <c r="AH68" s="208"/>
      <c r="AI68" s="208"/>
      <c r="AJ68" s="208"/>
      <c r="AK68" s="208"/>
      <c r="AL68" s="208"/>
      <c r="AM68" s="208" t="n">
        <v>21</v>
      </c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08"/>
      <c r="BB68" s="208"/>
      <c r="BC68" s="208"/>
      <c r="BD68" s="208"/>
      <c r="BE68" s="208"/>
      <c r="BF68" s="208"/>
      <c r="BG68" s="208"/>
      <c r="BH68" s="208"/>
    </row>
    <row r="69" customFormat="false" ht="12.75" hidden="false" customHeight="false" outlineLevel="0" collapsed="false">
      <c r="A69" s="196" t="s">
        <v>147</v>
      </c>
      <c r="B69" s="197" t="s">
        <v>85</v>
      </c>
      <c r="C69" s="198" t="s">
        <v>86</v>
      </c>
      <c r="D69" s="199"/>
      <c r="E69" s="200"/>
      <c r="F69" s="220" t="n">
        <f aca="false">SUM(G70:G74)</f>
        <v>0</v>
      </c>
      <c r="G69" s="220"/>
      <c r="H69" s="202"/>
      <c r="I69" s="203"/>
      <c r="AE69" s="0" t="s">
        <v>148</v>
      </c>
    </row>
    <row r="70" customFormat="false" ht="12.75" hidden="false" customHeight="true" outlineLevel="1" collapsed="false">
      <c r="A70" s="204"/>
      <c r="B70" s="205" t="s">
        <v>338</v>
      </c>
      <c r="C70" s="205"/>
      <c r="D70" s="205"/>
      <c r="E70" s="205"/>
      <c r="F70" s="205"/>
      <c r="G70" s="205"/>
      <c r="H70" s="206"/>
      <c r="I70" s="207"/>
      <c r="J70" s="208"/>
      <c r="K70" s="208"/>
      <c r="L70" s="208"/>
      <c r="M70" s="208"/>
      <c r="N70" s="208"/>
      <c r="O70" s="208"/>
      <c r="P70" s="208"/>
      <c r="Q70" s="208"/>
      <c r="R70" s="208"/>
      <c r="S70" s="208"/>
      <c r="T70" s="208"/>
      <c r="U70" s="208"/>
      <c r="V70" s="208"/>
      <c r="W70" s="208"/>
      <c r="X70" s="208"/>
      <c r="Y70" s="208"/>
      <c r="Z70" s="208"/>
      <c r="AA70" s="208"/>
      <c r="AB70" s="208"/>
      <c r="AC70" s="208" t="n">
        <v>0</v>
      </c>
      <c r="AD70" s="208"/>
      <c r="AE70" s="208"/>
      <c r="AF70" s="208"/>
      <c r="AG70" s="208"/>
      <c r="AH70" s="208"/>
      <c r="AI70" s="208"/>
      <c r="AJ70" s="208"/>
      <c r="AK70" s="208"/>
      <c r="AL70" s="208"/>
      <c r="AM70" s="208"/>
      <c r="AN70" s="208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8"/>
      <c r="BC70" s="208"/>
      <c r="BD70" s="208"/>
      <c r="BE70" s="208"/>
      <c r="BF70" s="208"/>
      <c r="BG70" s="208"/>
      <c r="BH70" s="208"/>
    </row>
    <row r="71" customFormat="false" ht="12.75" hidden="false" customHeight="true" outlineLevel="1" collapsed="false">
      <c r="A71" s="204"/>
      <c r="B71" s="219" t="s">
        <v>339</v>
      </c>
      <c r="C71" s="219"/>
      <c r="D71" s="219"/>
      <c r="E71" s="219"/>
      <c r="F71" s="219"/>
      <c r="G71" s="219"/>
      <c r="H71" s="206"/>
      <c r="I71" s="207"/>
      <c r="J71" s="208"/>
      <c r="K71" s="208"/>
      <c r="L71" s="208"/>
      <c r="M71" s="208"/>
      <c r="N71" s="208"/>
      <c r="O71" s="208"/>
      <c r="P71" s="208"/>
      <c r="Q71" s="208"/>
      <c r="R71" s="208"/>
      <c r="S71" s="208"/>
      <c r="T71" s="208"/>
      <c r="U71" s="208"/>
      <c r="V71" s="208"/>
      <c r="W71" s="208"/>
      <c r="X71" s="208"/>
      <c r="Y71" s="208"/>
      <c r="Z71" s="208"/>
      <c r="AA71" s="208"/>
      <c r="AB71" s="208"/>
      <c r="AC71" s="208"/>
      <c r="AD71" s="208"/>
      <c r="AE71" s="208" t="s">
        <v>173</v>
      </c>
      <c r="AF71" s="208"/>
      <c r="AG71" s="208"/>
      <c r="AH71" s="208"/>
      <c r="AI71" s="208"/>
      <c r="AJ71" s="208"/>
      <c r="AK71" s="208"/>
      <c r="AL71" s="208"/>
      <c r="AM71" s="208"/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</row>
    <row r="72" customFormat="false" ht="12.75" hidden="false" customHeight="true" outlineLevel="1" collapsed="false">
      <c r="A72" s="204"/>
      <c r="B72" s="219" t="s">
        <v>340</v>
      </c>
      <c r="C72" s="219"/>
      <c r="D72" s="219"/>
      <c r="E72" s="219"/>
      <c r="F72" s="219"/>
      <c r="G72" s="219"/>
      <c r="H72" s="206"/>
      <c r="I72" s="207"/>
      <c r="J72" s="208"/>
      <c r="K72" s="208"/>
      <c r="L72" s="208"/>
      <c r="M72" s="208"/>
      <c r="N72" s="208"/>
      <c r="O72" s="208"/>
      <c r="P72" s="208"/>
      <c r="Q72" s="208"/>
      <c r="R72" s="208"/>
      <c r="S72" s="208"/>
      <c r="T72" s="208"/>
      <c r="U72" s="208"/>
      <c r="V72" s="208"/>
      <c r="W72" s="208"/>
      <c r="X72" s="208"/>
      <c r="Y72" s="208"/>
      <c r="Z72" s="208"/>
      <c r="AA72" s="208"/>
      <c r="AB72" s="208"/>
      <c r="AC72" s="208" t="n">
        <v>1</v>
      </c>
      <c r="AD72" s="208"/>
      <c r="AE72" s="208"/>
      <c r="AF72" s="208"/>
      <c r="AG72" s="208"/>
      <c r="AH72" s="208"/>
      <c r="AI72" s="208"/>
      <c r="AJ72" s="208"/>
      <c r="AK72" s="208"/>
      <c r="AL72" s="208"/>
      <c r="AM72" s="208"/>
      <c r="AN72" s="208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08"/>
      <c r="BB72" s="208"/>
      <c r="BC72" s="208"/>
      <c r="BD72" s="208"/>
      <c r="BE72" s="208"/>
      <c r="BF72" s="208"/>
      <c r="BG72" s="208"/>
      <c r="BH72" s="208"/>
    </row>
    <row r="73" customFormat="false" ht="12.75" hidden="false" customHeight="false" outlineLevel="1" collapsed="false">
      <c r="A73" s="209" t="n">
        <v>26</v>
      </c>
      <c r="B73" s="210" t="s">
        <v>341</v>
      </c>
      <c r="C73" s="211" t="s">
        <v>342</v>
      </c>
      <c r="D73" s="212" t="s">
        <v>221</v>
      </c>
      <c r="E73" s="213" t="n">
        <v>7.7</v>
      </c>
      <c r="F73" s="214"/>
      <c r="G73" s="215" t="n">
        <f aca="false">ROUND(E73*F73,2)</f>
        <v>0</v>
      </c>
      <c r="H73" s="206" t="s">
        <v>323</v>
      </c>
      <c r="I73" s="207" t="s">
        <v>154</v>
      </c>
      <c r="J73" s="208"/>
      <c r="K73" s="208"/>
      <c r="L73" s="208"/>
      <c r="M73" s="208"/>
      <c r="N73" s="208"/>
      <c r="O73" s="208"/>
      <c r="P73" s="208"/>
      <c r="Q73" s="208"/>
      <c r="R73" s="208"/>
      <c r="S73" s="208"/>
      <c r="T73" s="208"/>
      <c r="U73" s="208"/>
      <c r="V73" s="208"/>
      <c r="W73" s="208"/>
      <c r="X73" s="208"/>
      <c r="Y73" s="208"/>
      <c r="Z73" s="208"/>
      <c r="AA73" s="208"/>
      <c r="AB73" s="208"/>
      <c r="AC73" s="208"/>
      <c r="AD73" s="208"/>
      <c r="AE73" s="208" t="s">
        <v>155</v>
      </c>
      <c r="AF73" s="208"/>
      <c r="AG73" s="208"/>
      <c r="AH73" s="208"/>
      <c r="AI73" s="208"/>
      <c r="AJ73" s="208"/>
      <c r="AK73" s="208"/>
      <c r="AL73" s="208"/>
      <c r="AM73" s="208" t="n">
        <v>21</v>
      </c>
      <c r="AN73" s="208"/>
      <c r="AO73" s="208"/>
      <c r="AP73" s="208"/>
      <c r="AQ73" s="208"/>
      <c r="AR73" s="208"/>
      <c r="AS73" s="208"/>
      <c r="AT73" s="208"/>
      <c r="AU73" s="208"/>
      <c r="AV73" s="208"/>
      <c r="AW73" s="208"/>
      <c r="AX73" s="208"/>
      <c r="AY73" s="208"/>
      <c r="AZ73" s="208"/>
      <c r="BA73" s="208"/>
      <c r="BB73" s="208"/>
      <c r="BC73" s="208"/>
      <c r="BD73" s="208"/>
      <c r="BE73" s="208"/>
      <c r="BF73" s="208"/>
      <c r="BG73" s="208"/>
      <c r="BH73" s="208"/>
    </row>
    <row r="74" customFormat="false" ht="12.75" hidden="false" customHeight="false" outlineLevel="1" collapsed="false">
      <c r="A74" s="209" t="n">
        <v>27</v>
      </c>
      <c r="B74" s="210" t="s">
        <v>353</v>
      </c>
      <c r="C74" s="211" t="s">
        <v>354</v>
      </c>
      <c r="D74" s="212" t="s">
        <v>337</v>
      </c>
      <c r="E74" s="213" t="n">
        <v>2</v>
      </c>
      <c r="F74" s="214"/>
      <c r="G74" s="215" t="n">
        <f aca="false">ROUND(E74*F74,2)</f>
        <v>0</v>
      </c>
      <c r="H74" s="206" t="s">
        <v>331</v>
      </c>
      <c r="I74" s="207" t="s">
        <v>154</v>
      </c>
      <c r="J74" s="208"/>
      <c r="K74" s="208"/>
      <c r="L74" s="208"/>
      <c r="M74" s="208"/>
      <c r="N74" s="208"/>
      <c r="O74" s="208"/>
      <c r="P74" s="208"/>
      <c r="Q74" s="208"/>
      <c r="R74" s="208"/>
      <c r="S74" s="208"/>
      <c r="T74" s="208"/>
      <c r="U74" s="208"/>
      <c r="V74" s="208"/>
      <c r="W74" s="208"/>
      <c r="X74" s="208"/>
      <c r="Y74" s="208"/>
      <c r="Z74" s="208"/>
      <c r="AA74" s="208"/>
      <c r="AB74" s="208"/>
      <c r="AC74" s="208"/>
      <c r="AD74" s="208"/>
      <c r="AE74" s="208" t="s">
        <v>155</v>
      </c>
      <c r="AF74" s="208"/>
      <c r="AG74" s="208"/>
      <c r="AH74" s="208"/>
      <c r="AI74" s="208"/>
      <c r="AJ74" s="208"/>
      <c r="AK74" s="208"/>
      <c r="AL74" s="208"/>
      <c r="AM74" s="208" t="n">
        <v>21</v>
      </c>
      <c r="AN74" s="208"/>
      <c r="AO74" s="208"/>
      <c r="AP74" s="208"/>
      <c r="AQ74" s="208"/>
      <c r="AR74" s="208"/>
      <c r="AS74" s="208"/>
      <c r="AT74" s="208"/>
      <c r="AU74" s="208"/>
      <c r="AV74" s="208"/>
      <c r="AW74" s="208"/>
      <c r="AX74" s="208"/>
      <c r="AY74" s="208"/>
      <c r="AZ74" s="208"/>
      <c r="BA74" s="208"/>
      <c r="BB74" s="208"/>
      <c r="BC74" s="208"/>
      <c r="BD74" s="208"/>
      <c r="BE74" s="208"/>
      <c r="BF74" s="208"/>
      <c r="BG74" s="208"/>
      <c r="BH74" s="208"/>
    </row>
    <row r="75" customFormat="false" ht="12.75" hidden="false" customHeight="false" outlineLevel="0" collapsed="false">
      <c r="A75" s="196" t="s">
        <v>147</v>
      </c>
      <c r="B75" s="197" t="s">
        <v>87</v>
      </c>
      <c r="C75" s="198" t="s">
        <v>88</v>
      </c>
      <c r="D75" s="199"/>
      <c r="E75" s="200"/>
      <c r="F75" s="220" t="n">
        <f aca="false">SUM(G76:G76)</f>
        <v>0</v>
      </c>
      <c r="G75" s="220"/>
      <c r="H75" s="202"/>
      <c r="I75" s="203"/>
      <c r="AE75" s="0" t="s">
        <v>148</v>
      </c>
    </row>
    <row r="76" customFormat="false" ht="12.75" hidden="false" customHeight="false" outlineLevel="1" collapsed="false">
      <c r="A76" s="209" t="n">
        <v>28</v>
      </c>
      <c r="B76" s="210" t="s">
        <v>824</v>
      </c>
      <c r="C76" s="211" t="s">
        <v>383</v>
      </c>
      <c r="D76" s="212" t="s">
        <v>221</v>
      </c>
      <c r="E76" s="213" t="n">
        <v>7.7</v>
      </c>
      <c r="F76" s="214"/>
      <c r="G76" s="215" t="n">
        <f aca="false">ROUND(E76*F76,2)</f>
        <v>0</v>
      </c>
      <c r="H76" s="206"/>
      <c r="I76" s="207" t="s">
        <v>313</v>
      </c>
      <c r="J76" s="208"/>
      <c r="K76" s="208"/>
      <c r="L76" s="208"/>
      <c r="M76" s="208"/>
      <c r="N76" s="208"/>
      <c r="O76" s="208"/>
      <c r="P76" s="208"/>
      <c r="Q76" s="208"/>
      <c r="R76" s="208"/>
      <c r="S76" s="208"/>
      <c r="T76" s="208"/>
      <c r="U76" s="208"/>
      <c r="V76" s="208"/>
      <c r="W76" s="208"/>
      <c r="X76" s="208"/>
      <c r="Y76" s="208"/>
      <c r="Z76" s="208"/>
      <c r="AA76" s="208"/>
      <c r="AB76" s="208"/>
      <c r="AC76" s="208"/>
      <c r="AD76" s="208"/>
      <c r="AE76" s="208" t="s">
        <v>314</v>
      </c>
      <c r="AF76" s="208" t="n">
        <v>1</v>
      </c>
      <c r="AG76" s="208"/>
      <c r="AH76" s="208"/>
      <c r="AI76" s="208"/>
      <c r="AJ76" s="208"/>
      <c r="AK76" s="208"/>
      <c r="AL76" s="208"/>
      <c r="AM76" s="208" t="n">
        <v>21</v>
      </c>
      <c r="AN76" s="208"/>
      <c r="AO76" s="208"/>
      <c r="AP76" s="208"/>
      <c r="AQ76" s="208"/>
      <c r="AR76" s="208"/>
      <c r="AS76" s="208"/>
      <c r="AT76" s="208"/>
      <c r="AU76" s="208"/>
      <c r="AV76" s="208"/>
      <c r="AW76" s="208"/>
      <c r="AX76" s="208"/>
      <c r="AY76" s="208"/>
      <c r="AZ76" s="208"/>
      <c r="BA76" s="208"/>
      <c r="BB76" s="208"/>
      <c r="BC76" s="208"/>
      <c r="BD76" s="208"/>
      <c r="BE76" s="208"/>
      <c r="BF76" s="208"/>
      <c r="BG76" s="208"/>
      <c r="BH76" s="208"/>
    </row>
    <row r="77" customFormat="false" ht="12.75" hidden="false" customHeight="false" outlineLevel="0" collapsed="false">
      <c r="A77" s="196" t="s">
        <v>147</v>
      </c>
      <c r="B77" s="197" t="s">
        <v>89</v>
      </c>
      <c r="C77" s="198" t="s">
        <v>90</v>
      </c>
      <c r="D77" s="199"/>
      <c r="E77" s="200"/>
      <c r="F77" s="220" t="n">
        <f aca="false">SUM(G78:G79)</f>
        <v>0</v>
      </c>
      <c r="G77" s="220"/>
      <c r="H77" s="202"/>
      <c r="I77" s="203"/>
      <c r="AE77" s="0" t="s">
        <v>148</v>
      </c>
    </row>
    <row r="78" customFormat="false" ht="12.75" hidden="false" customHeight="false" outlineLevel="1" collapsed="false">
      <c r="A78" s="209" t="n">
        <v>29</v>
      </c>
      <c r="B78" s="210" t="s">
        <v>825</v>
      </c>
      <c r="C78" s="211" t="s">
        <v>826</v>
      </c>
      <c r="D78" s="212" t="s">
        <v>381</v>
      </c>
      <c r="E78" s="213" t="n">
        <v>1</v>
      </c>
      <c r="F78" s="214"/>
      <c r="G78" s="215" t="n">
        <f aca="false">ROUND(E78*F78,2)</f>
        <v>0</v>
      </c>
      <c r="H78" s="206"/>
      <c r="I78" s="207" t="s">
        <v>313</v>
      </c>
      <c r="J78" s="208"/>
      <c r="K78" s="208"/>
      <c r="L78" s="208"/>
      <c r="M78" s="208"/>
      <c r="N78" s="208"/>
      <c r="O78" s="208"/>
      <c r="P78" s="208"/>
      <c r="Q78" s="208"/>
      <c r="R78" s="208"/>
      <c r="S78" s="208"/>
      <c r="T78" s="208"/>
      <c r="U78" s="208"/>
      <c r="V78" s="208"/>
      <c r="W78" s="208"/>
      <c r="X78" s="208"/>
      <c r="Y78" s="208"/>
      <c r="Z78" s="208"/>
      <c r="AA78" s="208"/>
      <c r="AB78" s="208"/>
      <c r="AC78" s="208"/>
      <c r="AD78" s="208"/>
      <c r="AE78" s="208" t="s">
        <v>314</v>
      </c>
      <c r="AF78" s="208" t="n">
        <v>1</v>
      </c>
      <c r="AG78" s="208"/>
      <c r="AH78" s="208"/>
      <c r="AI78" s="208"/>
      <c r="AJ78" s="208"/>
      <c r="AK78" s="208"/>
      <c r="AL78" s="208"/>
      <c r="AM78" s="208" t="n">
        <v>21</v>
      </c>
      <c r="AN78" s="208"/>
      <c r="AO78" s="208"/>
      <c r="AP78" s="208"/>
      <c r="AQ78" s="208"/>
      <c r="AR78" s="208"/>
      <c r="AS78" s="208"/>
      <c r="AT78" s="208"/>
      <c r="AU78" s="208"/>
      <c r="AV78" s="208"/>
      <c r="AW78" s="208"/>
      <c r="AX78" s="208"/>
      <c r="AY78" s="208"/>
      <c r="AZ78" s="208"/>
      <c r="BA78" s="208"/>
      <c r="BB78" s="208"/>
      <c r="BC78" s="208"/>
      <c r="BD78" s="208"/>
      <c r="BE78" s="208"/>
      <c r="BF78" s="208"/>
      <c r="BG78" s="208"/>
      <c r="BH78" s="208"/>
    </row>
    <row r="79" customFormat="false" ht="12.75" hidden="false" customHeight="false" outlineLevel="1" collapsed="false">
      <c r="A79" s="209" t="n">
        <v>30</v>
      </c>
      <c r="B79" s="210" t="s">
        <v>386</v>
      </c>
      <c r="C79" s="211" t="s">
        <v>387</v>
      </c>
      <c r="D79" s="212" t="s">
        <v>381</v>
      </c>
      <c r="E79" s="213" t="n">
        <v>1</v>
      </c>
      <c r="F79" s="214"/>
      <c r="G79" s="215" t="n">
        <f aca="false">ROUND(E79*F79,2)</f>
        <v>0</v>
      </c>
      <c r="H79" s="206"/>
      <c r="I79" s="207" t="s">
        <v>313</v>
      </c>
      <c r="J79" s="208"/>
      <c r="K79" s="208"/>
      <c r="L79" s="208"/>
      <c r="M79" s="208"/>
      <c r="N79" s="208"/>
      <c r="O79" s="208"/>
      <c r="P79" s="208"/>
      <c r="Q79" s="208"/>
      <c r="R79" s="208"/>
      <c r="S79" s="208"/>
      <c r="T79" s="208"/>
      <c r="U79" s="208"/>
      <c r="V79" s="208"/>
      <c r="W79" s="208"/>
      <c r="X79" s="208"/>
      <c r="Y79" s="208"/>
      <c r="Z79" s="208"/>
      <c r="AA79" s="208"/>
      <c r="AB79" s="208"/>
      <c r="AC79" s="208"/>
      <c r="AD79" s="208"/>
      <c r="AE79" s="208" t="s">
        <v>155</v>
      </c>
      <c r="AF79" s="208"/>
      <c r="AG79" s="208"/>
      <c r="AH79" s="208"/>
      <c r="AI79" s="208"/>
      <c r="AJ79" s="208"/>
      <c r="AK79" s="208"/>
      <c r="AL79" s="208"/>
      <c r="AM79" s="208" t="n">
        <v>21</v>
      </c>
      <c r="AN79" s="208"/>
      <c r="AO79" s="208"/>
      <c r="AP79" s="208"/>
      <c r="AQ79" s="208"/>
      <c r="AR79" s="208"/>
      <c r="AS79" s="208"/>
      <c r="AT79" s="208"/>
      <c r="AU79" s="208"/>
      <c r="AV79" s="208"/>
      <c r="AW79" s="208"/>
      <c r="AX79" s="208"/>
      <c r="AY79" s="208"/>
      <c r="AZ79" s="208"/>
      <c r="BA79" s="208"/>
      <c r="BB79" s="208"/>
      <c r="BC79" s="208"/>
      <c r="BD79" s="208"/>
      <c r="BE79" s="208"/>
      <c r="BF79" s="208"/>
      <c r="BG79" s="208"/>
      <c r="BH79" s="208"/>
    </row>
    <row r="80" customFormat="false" ht="12.75" hidden="false" customHeight="false" outlineLevel="0" collapsed="false">
      <c r="A80" s="196" t="s">
        <v>147</v>
      </c>
      <c r="B80" s="197" t="s">
        <v>95</v>
      </c>
      <c r="C80" s="198" t="s">
        <v>96</v>
      </c>
      <c r="D80" s="199"/>
      <c r="E80" s="200"/>
      <c r="F80" s="220" t="n">
        <f aca="false">SUM(G81:G84)</f>
        <v>0</v>
      </c>
      <c r="G80" s="220"/>
      <c r="H80" s="202"/>
      <c r="I80" s="203"/>
      <c r="AE80" s="0" t="s">
        <v>148</v>
      </c>
    </row>
    <row r="81" customFormat="false" ht="12.75" hidden="false" customHeight="true" outlineLevel="1" collapsed="false">
      <c r="A81" s="204"/>
      <c r="B81" s="205" t="s">
        <v>388</v>
      </c>
      <c r="C81" s="205"/>
      <c r="D81" s="205"/>
      <c r="E81" s="205"/>
      <c r="F81" s="205"/>
      <c r="G81" s="205"/>
      <c r="H81" s="206"/>
      <c r="I81" s="207"/>
      <c r="J81" s="208"/>
      <c r="K81" s="208"/>
      <c r="L81" s="208"/>
      <c r="M81" s="208"/>
      <c r="N81" s="208"/>
      <c r="O81" s="208"/>
      <c r="P81" s="208"/>
      <c r="Q81" s="208"/>
      <c r="R81" s="208"/>
      <c r="S81" s="208"/>
      <c r="T81" s="208"/>
      <c r="U81" s="208"/>
      <c r="V81" s="208"/>
      <c r="W81" s="208"/>
      <c r="X81" s="208"/>
      <c r="Y81" s="208"/>
      <c r="Z81" s="208"/>
      <c r="AA81" s="208"/>
      <c r="AB81" s="208"/>
      <c r="AC81" s="208" t="n">
        <v>0</v>
      </c>
      <c r="AD81" s="208"/>
      <c r="AE81" s="208"/>
      <c r="AF81" s="208"/>
      <c r="AG81" s="208"/>
      <c r="AH81" s="208"/>
      <c r="AI81" s="208"/>
      <c r="AJ81" s="208"/>
      <c r="AK81" s="208"/>
      <c r="AL81" s="208"/>
      <c r="AM81" s="208"/>
      <c r="AN81" s="208"/>
      <c r="AO81" s="208"/>
      <c r="AP81" s="208"/>
      <c r="AQ81" s="208"/>
      <c r="AR81" s="208"/>
      <c r="AS81" s="208"/>
      <c r="AT81" s="208"/>
      <c r="AU81" s="208"/>
      <c r="AV81" s="208"/>
      <c r="AW81" s="208"/>
      <c r="AX81" s="208"/>
      <c r="AY81" s="208"/>
      <c r="AZ81" s="208"/>
      <c r="BA81" s="208"/>
      <c r="BB81" s="208"/>
      <c r="BC81" s="208"/>
      <c r="BD81" s="208"/>
      <c r="BE81" s="208"/>
      <c r="BF81" s="208"/>
      <c r="BG81" s="208"/>
      <c r="BH81" s="208"/>
    </row>
    <row r="82" customFormat="false" ht="12.75" hidden="false" customHeight="true" outlineLevel="1" collapsed="false">
      <c r="A82" s="204"/>
      <c r="B82" s="219" t="s">
        <v>389</v>
      </c>
      <c r="C82" s="219"/>
      <c r="D82" s="219"/>
      <c r="E82" s="219"/>
      <c r="F82" s="219"/>
      <c r="G82" s="219"/>
      <c r="H82" s="206"/>
      <c r="I82" s="207"/>
      <c r="J82" s="208"/>
      <c r="K82" s="208"/>
      <c r="L82" s="208"/>
      <c r="M82" s="208"/>
      <c r="N82" s="208"/>
      <c r="O82" s="208"/>
      <c r="P82" s="208"/>
      <c r="Q82" s="208"/>
      <c r="R82" s="208"/>
      <c r="S82" s="208"/>
      <c r="T82" s="208"/>
      <c r="U82" s="208"/>
      <c r="V82" s="208"/>
      <c r="W82" s="208"/>
      <c r="X82" s="208"/>
      <c r="Y82" s="208"/>
      <c r="Z82" s="208"/>
      <c r="AA82" s="208"/>
      <c r="AB82" s="208"/>
      <c r="AC82" s="208"/>
      <c r="AD82" s="208"/>
      <c r="AE82" s="208" t="s">
        <v>173</v>
      </c>
      <c r="AF82" s="208"/>
      <c r="AG82" s="208"/>
      <c r="AH82" s="208"/>
      <c r="AI82" s="208"/>
      <c r="AJ82" s="208"/>
      <c r="AK82" s="208"/>
      <c r="AL82" s="208"/>
      <c r="AM82" s="208"/>
      <c r="AN82" s="208"/>
      <c r="AO82" s="208"/>
      <c r="AP82" s="208"/>
      <c r="AQ82" s="208"/>
      <c r="AR82" s="208"/>
      <c r="AS82" s="208"/>
      <c r="AT82" s="208"/>
      <c r="AU82" s="208"/>
      <c r="AV82" s="208"/>
      <c r="AW82" s="208"/>
      <c r="AX82" s="208"/>
      <c r="AY82" s="208"/>
      <c r="AZ82" s="208"/>
      <c r="BA82" s="208"/>
      <c r="BB82" s="208"/>
      <c r="BC82" s="208"/>
      <c r="BD82" s="208"/>
      <c r="BE82" s="208"/>
      <c r="BF82" s="208"/>
      <c r="BG82" s="208"/>
      <c r="BH82" s="208"/>
    </row>
    <row r="83" customFormat="false" ht="12.75" hidden="false" customHeight="false" outlineLevel="1" collapsed="false">
      <c r="A83" s="209" t="n">
        <v>31</v>
      </c>
      <c r="B83" s="210" t="s">
        <v>390</v>
      </c>
      <c r="C83" s="211" t="s">
        <v>391</v>
      </c>
      <c r="D83" s="212" t="s">
        <v>392</v>
      </c>
      <c r="E83" s="213" t="n">
        <v>14.48101</v>
      </c>
      <c r="F83" s="214"/>
      <c r="G83" s="215" t="n">
        <f aca="false">ROUND(E83*F83,2)</f>
        <v>0</v>
      </c>
      <c r="H83" s="206" t="s">
        <v>323</v>
      </c>
      <c r="I83" s="207" t="s">
        <v>154</v>
      </c>
      <c r="J83" s="208"/>
      <c r="K83" s="208"/>
      <c r="L83" s="208"/>
      <c r="M83" s="208"/>
      <c r="N83" s="208"/>
      <c r="O83" s="208"/>
      <c r="P83" s="208"/>
      <c r="Q83" s="208"/>
      <c r="R83" s="208"/>
      <c r="S83" s="208"/>
      <c r="T83" s="208"/>
      <c r="U83" s="208"/>
      <c r="V83" s="208"/>
      <c r="W83" s="208"/>
      <c r="X83" s="208"/>
      <c r="Y83" s="208"/>
      <c r="Z83" s="208"/>
      <c r="AA83" s="208"/>
      <c r="AB83" s="208"/>
      <c r="AC83" s="208"/>
      <c r="AD83" s="208"/>
      <c r="AE83" s="208" t="s">
        <v>155</v>
      </c>
      <c r="AF83" s="208"/>
      <c r="AG83" s="208"/>
      <c r="AH83" s="208"/>
      <c r="AI83" s="208"/>
      <c r="AJ83" s="208"/>
      <c r="AK83" s="208"/>
      <c r="AL83" s="208"/>
      <c r="AM83" s="208" t="n">
        <v>21</v>
      </c>
      <c r="AN83" s="208"/>
      <c r="AO83" s="208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208"/>
      <c r="BB83" s="208"/>
      <c r="BC83" s="208"/>
      <c r="BD83" s="208"/>
      <c r="BE83" s="208"/>
      <c r="BF83" s="208"/>
      <c r="BG83" s="208"/>
      <c r="BH83" s="208"/>
    </row>
    <row r="84" customFormat="false" ht="13.5" hidden="false" customHeight="true" outlineLevel="1" collapsed="false">
      <c r="A84" s="221"/>
      <c r="B84" s="222"/>
      <c r="C84" s="223" t="s">
        <v>393</v>
      </c>
      <c r="D84" s="223"/>
      <c r="E84" s="223"/>
      <c r="F84" s="223"/>
      <c r="G84" s="223"/>
      <c r="H84" s="224"/>
      <c r="I84" s="225"/>
      <c r="J84" s="208"/>
      <c r="K84" s="208"/>
      <c r="L84" s="208"/>
      <c r="M84" s="208"/>
      <c r="N84" s="208"/>
      <c r="O84" s="208"/>
      <c r="P84" s="208"/>
      <c r="Q84" s="208"/>
      <c r="R84" s="208"/>
      <c r="S84" s="208"/>
      <c r="T84" s="208"/>
      <c r="U84" s="208"/>
      <c r="V84" s="208"/>
      <c r="W84" s="208"/>
      <c r="X84" s="208"/>
      <c r="Y84" s="208"/>
      <c r="Z84" s="208"/>
      <c r="AA84" s="208"/>
      <c r="AB84" s="208"/>
      <c r="AC84" s="208"/>
      <c r="AD84" s="208"/>
      <c r="AE84" s="208"/>
      <c r="AF84" s="208"/>
      <c r="AG84" s="208"/>
      <c r="AH84" s="208"/>
      <c r="AI84" s="208"/>
      <c r="AJ84" s="208"/>
      <c r="AK84" s="208"/>
      <c r="AL84" s="208"/>
      <c r="AM84" s="208"/>
      <c r="AN84" s="208"/>
      <c r="AO84" s="208"/>
      <c r="AP84" s="208"/>
      <c r="AQ84" s="208"/>
      <c r="AR84" s="208"/>
      <c r="AS84" s="208"/>
      <c r="AT84" s="208"/>
      <c r="AU84" s="208"/>
      <c r="AV84" s="208"/>
      <c r="AW84" s="208"/>
      <c r="AX84" s="208"/>
      <c r="AY84" s="208"/>
      <c r="AZ84" s="208"/>
      <c r="BA84" s="218" t="str">
        <f aca="false">C84</f>
        <v>na vzdálenost 15 m od hrany výkopu nebo od okraje šachty</v>
      </c>
      <c r="BB84" s="208"/>
      <c r="BC84" s="208"/>
      <c r="BD84" s="208"/>
      <c r="BE84" s="208"/>
      <c r="BF84" s="208"/>
      <c r="BG84" s="208"/>
      <c r="BH84" s="208"/>
    </row>
    <row r="85" customFormat="false" ht="12.75" hidden="true" customHeight="false" outlineLevel="0" collapsed="false">
      <c r="A85" s="108"/>
      <c r="B85" s="120"/>
      <c r="C85" s="226"/>
      <c r="D85" s="227"/>
      <c r="E85" s="228"/>
      <c r="F85" s="228"/>
      <c r="G85" s="228"/>
      <c r="H85" s="228"/>
      <c r="I85" s="229"/>
    </row>
    <row r="86" customFormat="false" ht="12.75" hidden="true" customHeight="false" outlineLevel="0" collapsed="false">
      <c r="A86" s="230"/>
      <c r="B86" s="231" t="s">
        <v>215</v>
      </c>
      <c r="C86" s="232"/>
      <c r="D86" s="233"/>
      <c r="E86" s="230"/>
      <c r="F86" s="230"/>
      <c r="G86" s="234" t="n">
        <f aca="false">F8+F60+F64+F69+F75+F77+F80</f>
        <v>0</v>
      </c>
      <c r="H86" s="34"/>
      <c r="I86" s="34"/>
      <c r="AN86" s="0" t="n">
        <v>15</v>
      </c>
      <c r="AO86" s="0" t="n">
        <v>21</v>
      </c>
    </row>
    <row r="87" customFormat="false" ht="12.75" hidden="false" customHeight="false" outlineLevel="0" collapsed="false">
      <c r="A87" s="34"/>
      <c r="B87" s="235"/>
      <c r="C87" s="235"/>
      <c r="D87" s="236"/>
      <c r="E87" s="34"/>
      <c r="F87" s="34"/>
      <c r="G87" s="34"/>
      <c r="H87" s="34"/>
      <c r="I87" s="34"/>
      <c r="AN87" s="0" t="n">
        <f aca="false">SUMIF(AM8:AM86,AN86,G8:G86)</f>
        <v>0</v>
      </c>
      <c r="AO87" s="0" t="n">
        <f aca="false">SUMIF(AM8:AM86,AO86,G8:G86)</f>
        <v>0</v>
      </c>
    </row>
  </sheetData>
  <sheetProtection sheet="true" password="c49b"/>
  <mergeCells count="48">
    <mergeCell ref="A1:G1"/>
    <mergeCell ref="C7:G7"/>
    <mergeCell ref="F8:G8"/>
    <mergeCell ref="B9:G9"/>
    <mergeCell ref="B10:G10"/>
    <mergeCell ref="B11:G11"/>
    <mergeCell ref="B13:G13"/>
    <mergeCell ref="B14:G14"/>
    <mergeCell ref="B15:G15"/>
    <mergeCell ref="B17:G17"/>
    <mergeCell ref="B18:G18"/>
    <mergeCell ref="B24:G24"/>
    <mergeCell ref="B25:G25"/>
    <mergeCell ref="B27:G27"/>
    <mergeCell ref="B28:G28"/>
    <mergeCell ref="B30:G30"/>
    <mergeCell ref="B31:G31"/>
    <mergeCell ref="B33:G33"/>
    <mergeCell ref="B34:G34"/>
    <mergeCell ref="B36:G36"/>
    <mergeCell ref="B37:G37"/>
    <mergeCell ref="B40:G40"/>
    <mergeCell ref="B41:G41"/>
    <mergeCell ref="B44:G44"/>
    <mergeCell ref="B45:G45"/>
    <mergeCell ref="B47:G47"/>
    <mergeCell ref="B48:G48"/>
    <mergeCell ref="B50:G50"/>
    <mergeCell ref="B51:G51"/>
    <mergeCell ref="C53:G53"/>
    <mergeCell ref="B54:G54"/>
    <mergeCell ref="B55:G55"/>
    <mergeCell ref="F60:G60"/>
    <mergeCell ref="B61:G61"/>
    <mergeCell ref="B62:G62"/>
    <mergeCell ref="F64:G64"/>
    <mergeCell ref="B65:G65"/>
    <mergeCell ref="B66:G66"/>
    <mergeCell ref="F69:G69"/>
    <mergeCell ref="B70:G70"/>
    <mergeCell ref="B71:G71"/>
    <mergeCell ref="B72:G72"/>
    <mergeCell ref="F75:G75"/>
    <mergeCell ref="F77:G77"/>
    <mergeCell ref="F80:G80"/>
    <mergeCell ref="B81:G81"/>
    <mergeCell ref="B82:G82"/>
    <mergeCell ref="C84:G84"/>
  </mergeCells>
  <printOptions headings="false" gridLines="false" gridLinesSet="true" horizontalCentered="false" verticalCentered="false"/>
  <pageMargins left="0.590277777777778" right="0.39375" top="0.7875" bottom="0.78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C30"/>
  <sheetViews>
    <sheetView windowProtection="fals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/>
  <cols>
    <col collapsed="false" hidden="false" max="1" min="1" style="0" width="10.3928571428571"/>
    <col collapsed="false" hidden="false" max="3" min="2" style="0" width="8.50510204081633"/>
    <col collapsed="false" hidden="false" max="4" min="4" style="0" width="10.6632653061225"/>
    <col collapsed="false" hidden="false" max="5" min="5" style="0" width="13.5"/>
    <col collapsed="false" hidden="false" max="6" min="6" style="0" width="10.1224489795918"/>
    <col collapsed="false" hidden="false" max="7" min="7" style="0" width="6.47959183673469"/>
    <col collapsed="false" hidden="false" max="8" min="8" style="0" width="18.4948979591837"/>
    <col collapsed="false" hidden="false" max="14" min="9" style="0" width="8.50510204081633"/>
    <col collapsed="false" hidden="true" max="16" min="15" style="0" width="0"/>
    <col collapsed="false" hidden="false" max="54" min="17" style="0" width="8.50510204081633"/>
    <col collapsed="false" hidden="false" max="55" min="55" style="0" width="46.7091836734694"/>
    <col collapsed="false" hidden="false" max="1025" min="56" style="0" width="8.50510204081633"/>
  </cols>
  <sheetData>
    <row r="1" customFormat="false" ht="13.5" hidden="false" customHeight="true" outlineLevel="0" collapsed="false">
      <c r="A1" s="94" t="s">
        <v>14</v>
      </c>
      <c r="B1" s="95" t="str">
        <f aca="false">Stavba!CisloStavby</f>
        <v>20131401_2017</v>
      </c>
      <c r="C1" s="96" t="str">
        <f aca="false">Stavba!NazevStavby</f>
        <v>REKONSTRUKCE MK A IS - STAVBA 1</v>
      </c>
      <c r="D1" s="96"/>
      <c r="E1" s="96"/>
      <c r="F1" s="96"/>
      <c r="G1" s="97"/>
      <c r="H1" s="98"/>
    </row>
    <row r="2" customFormat="false" ht="13.5" hidden="false" customHeight="true" outlineLevel="0" collapsed="false">
      <c r="A2" s="99" t="s">
        <v>116</v>
      </c>
      <c r="B2" s="137" t="s">
        <v>54</v>
      </c>
      <c r="C2" s="137" t="s">
        <v>55</v>
      </c>
      <c r="D2" s="137"/>
      <c r="E2" s="137"/>
      <c r="F2" s="137"/>
      <c r="G2" s="101" t="s">
        <v>117</v>
      </c>
      <c r="H2" s="237" t="s">
        <v>46</v>
      </c>
      <c r="O2" s="23" t="s">
        <v>216</v>
      </c>
    </row>
    <row r="3" customFormat="false" ht="13.5" hidden="false" customHeight="true" outlineLevel="0" collapsed="false">
      <c r="H3" s="93"/>
    </row>
    <row r="4" customFormat="false" ht="18" hidden="false" customHeight="true" outlineLevel="0" collapsed="false">
      <c r="A4" s="103" t="s">
        <v>118</v>
      </c>
      <c r="B4" s="103"/>
      <c r="C4" s="103"/>
      <c r="D4" s="103"/>
      <c r="E4" s="103"/>
      <c r="F4" s="103"/>
      <c r="G4" s="103"/>
      <c r="H4" s="103"/>
    </row>
    <row r="5" customFormat="false" ht="12.75" hidden="false" customHeight="true" outlineLevel="0" collapsed="false">
      <c r="H5" s="93"/>
    </row>
    <row r="6" customFormat="false" ht="15.75" hidden="false" customHeight="true" outlineLevel="0" collapsed="false">
      <c r="A6" s="104" t="s">
        <v>119</v>
      </c>
      <c r="B6" s="105" t="str">
        <f aca="false">B2</f>
        <v>SO-201</v>
      </c>
      <c r="H6" s="93"/>
    </row>
    <row r="7" customFormat="false" ht="15.75" hidden="false" customHeight="true" outlineLevel="0" collapsed="false">
      <c r="B7" s="106" t="str">
        <f aca="false">C2</f>
        <v>VODOVODNÍ ŘADY</v>
      </c>
      <c r="C7" s="106"/>
      <c r="D7" s="106"/>
      <c r="E7" s="106"/>
      <c r="F7" s="106"/>
      <c r="G7" s="106"/>
      <c r="H7" s="93"/>
    </row>
    <row r="8" customFormat="false" ht="12.75" hidden="false" customHeight="true" outlineLevel="0" collapsed="false">
      <c r="H8" s="93"/>
    </row>
    <row r="9" customFormat="false" ht="12.75" hidden="false" customHeight="true" outlineLevel="0" collapsed="false">
      <c r="A9" s="104" t="s">
        <v>120</v>
      </c>
      <c r="B9" s="238" t="s">
        <v>217</v>
      </c>
      <c r="C9" s="238" t="s">
        <v>218</v>
      </c>
      <c r="D9" s="104"/>
      <c r="E9" s="104"/>
      <c r="F9" s="104"/>
      <c r="G9" s="104"/>
      <c r="H9" s="107"/>
      <c r="I9" s="104"/>
      <c r="J9" s="104"/>
    </row>
    <row r="10" customFormat="false" ht="12.75" hidden="false" customHeight="true" outlineLevel="0" collapsed="false">
      <c r="A10" s="104"/>
      <c r="B10" s="104"/>
      <c r="C10" s="104"/>
      <c r="D10" s="104"/>
      <c r="E10" s="104"/>
      <c r="F10" s="104"/>
      <c r="G10" s="104"/>
      <c r="H10" s="107"/>
      <c r="I10" s="104"/>
      <c r="J10" s="104"/>
    </row>
    <row r="11" customFormat="false" ht="12.75" hidden="false" customHeight="true" outlineLevel="0" collapsed="false">
      <c r="A11" s="104"/>
      <c r="B11" s="238" t="s">
        <v>219</v>
      </c>
      <c r="C11" s="238" t="s">
        <v>220</v>
      </c>
      <c r="D11" s="104"/>
      <c r="E11" s="104"/>
      <c r="F11" s="104"/>
      <c r="G11" s="104"/>
      <c r="H11" s="107"/>
      <c r="I11" s="104"/>
      <c r="J11" s="104"/>
    </row>
    <row r="12" customFormat="false" ht="12.75" hidden="false" customHeight="true" outlineLevel="0" collapsed="false">
      <c r="A12" s="104"/>
      <c r="B12" s="104"/>
      <c r="C12" s="104"/>
      <c r="D12" s="104"/>
      <c r="E12" s="104"/>
      <c r="F12" s="104"/>
      <c r="G12" s="104"/>
      <c r="H12" s="107"/>
      <c r="I12" s="104"/>
      <c r="J12" s="104"/>
    </row>
    <row r="13" customFormat="false" ht="12.75" hidden="false" customHeight="true" outlineLevel="0" collapsed="false">
      <c r="A13" s="104"/>
      <c r="B13" s="238" t="s">
        <v>46</v>
      </c>
      <c r="C13" s="104"/>
      <c r="D13" s="104"/>
      <c r="E13" s="104"/>
      <c r="F13" s="104"/>
      <c r="G13" s="104"/>
      <c r="H13" s="107"/>
      <c r="I13" s="104"/>
      <c r="J13" s="104"/>
    </row>
    <row r="14" customFormat="false" ht="12.75" hidden="false" customHeight="true" outlineLevel="0" collapsed="false">
      <c r="A14" s="104"/>
      <c r="B14" s="104"/>
      <c r="C14" s="104"/>
      <c r="D14" s="104"/>
      <c r="E14" s="104"/>
      <c r="F14" s="104"/>
      <c r="G14" s="104"/>
      <c r="H14" s="107"/>
      <c r="I14" s="104"/>
      <c r="J14" s="104"/>
    </row>
    <row r="15" customFormat="false" ht="12.75" hidden="false" customHeight="true" outlineLevel="0" collapsed="false">
      <c r="A15" s="104" t="s">
        <v>133</v>
      </c>
      <c r="B15" s="104"/>
      <c r="C15" s="238" t="s">
        <v>221</v>
      </c>
      <c r="D15" s="104"/>
      <c r="E15" s="104"/>
      <c r="F15" s="104"/>
      <c r="G15" s="104"/>
      <c r="H15" s="107"/>
      <c r="I15" s="104"/>
      <c r="J15" s="104"/>
    </row>
    <row r="16" customFormat="false" ht="12.75" hidden="false" customHeight="true" outlineLevel="0" collapsed="false">
      <c r="A16" s="104"/>
      <c r="B16" s="104"/>
      <c r="C16" s="104"/>
      <c r="D16" s="104"/>
      <c r="E16" s="104"/>
      <c r="F16" s="104"/>
      <c r="G16" s="104"/>
      <c r="H16" s="107"/>
      <c r="I16" s="104"/>
      <c r="J16" s="104"/>
    </row>
    <row r="17" customFormat="false" ht="12.75" hidden="false" customHeight="true" outlineLevel="0" collapsed="false">
      <c r="A17" s="138" t="s">
        <v>134</v>
      </c>
      <c r="B17" s="139"/>
      <c r="C17" s="139"/>
      <c r="D17" s="139"/>
      <c r="E17" s="139"/>
      <c r="F17" s="139"/>
      <c r="G17" s="139"/>
      <c r="H17" s="140"/>
      <c r="I17" s="104"/>
      <c r="J17" s="104"/>
    </row>
    <row r="18" customFormat="false" ht="12.75" hidden="false" customHeight="true" outlineLevel="0" collapsed="false">
      <c r="A18" s="141" t="s">
        <v>135</v>
      </c>
      <c r="B18" s="142"/>
      <c r="C18" s="143"/>
      <c r="D18" s="143"/>
      <c r="E18" s="143"/>
      <c r="F18" s="143"/>
      <c r="G18" s="144"/>
      <c r="H18" s="145" t="s">
        <v>136</v>
      </c>
      <c r="I18" s="104"/>
      <c r="J18" s="104"/>
    </row>
    <row r="19" customFormat="false" ht="12.75" hidden="false" customHeight="true" outlineLevel="0" collapsed="false">
      <c r="A19" s="146" t="s">
        <v>827</v>
      </c>
      <c r="B19" s="147" t="s">
        <v>828</v>
      </c>
      <c r="C19" s="148"/>
      <c r="D19" s="148"/>
      <c r="E19" s="148"/>
      <c r="F19" s="148"/>
      <c r="G19" s="149"/>
      <c r="H19" s="150" t="n">
        <f aca="false">'SO-201 201.01-05 Pol'!G140</f>
        <v>0</v>
      </c>
      <c r="I19" s="104"/>
      <c r="J19" s="104"/>
      <c r="O19" s="0" t="n">
        <f aca="false">'SO-201 201.01-05 Pol'!AN141</f>
        <v>0</v>
      </c>
      <c r="P19" s="0" t="n">
        <f aca="false">'SO-201 201.01-05 Pol'!AO141</f>
        <v>0</v>
      </c>
    </row>
    <row r="20" customFormat="false" ht="12.75" hidden="false" customHeight="true" outlineLevel="0" collapsed="false">
      <c r="A20" s="151"/>
      <c r="B20" s="152" t="s">
        <v>137</v>
      </c>
      <c r="C20" s="153"/>
      <c r="D20" s="154" t="str">
        <f aca="false">B2</f>
        <v>SO-201</v>
      </c>
      <c r="E20" s="153"/>
      <c r="F20" s="153"/>
      <c r="G20" s="155"/>
      <c r="H20" s="156" t="n">
        <f aca="false">SUM(H19:H19)</f>
        <v>0</v>
      </c>
      <c r="I20" s="104"/>
      <c r="J20" s="104"/>
    </row>
    <row r="21" customFormat="false" ht="12.75" hidden="false" customHeight="true" outlineLevel="0" collapsed="false">
      <c r="A21" s="104"/>
      <c r="B21" s="104"/>
      <c r="C21" s="104"/>
      <c r="D21" s="104"/>
      <c r="E21" s="104"/>
      <c r="F21" s="104"/>
      <c r="G21" s="104"/>
      <c r="H21" s="107"/>
      <c r="I21" s="104"/>
      <c r="J21" s="104"/>
    </row>
    <row r="22" customFormat="false" ht="13.5" hidden="false" customHeight="true" outlineLevel="0" collapsed="false">
      <c r="A22" s="138" t="s">
        <v>138</v>
      </c>
      <c r="B22" s="139"/>
      <c r="C22" s="139"/>
      <c r="D22" s="157" t="s">
        <v>827</v>
      </c>
      <c r="E22" s="158" t="s">
        <v>828</v>
      </c>
      <c r="F22" s="158"/>
      <c r="G22" s="158"/>
      <c r="H22" s="158"/>
      <c r="I22" s="104"/>
      <c r="J22" s="104"/>
      <c r="BC22" s="159" t="str">
        <f aca="false">E22</f>
        <v>Vodovodní řady 1, 2, 2-1, 2-2, O*</v>
      </c>
    </row>
    <row r="23" customFormat="false" ht="12.75" hidden="false" customHeight="true" outlineLevel="0" collapsed="false">
      <c r="A23" s="141" t="s">
        <v>139</v>
      </c>
      <c r="B23" s="142"/>
      <c r="C23" s="143"/>
      <c r="D23" s="143"/>
      <c r="E23" s="143"/>
      <c r="F23" s="143"/>
      <c r="G23" s="144"/>
      <c r="H23" s="145" t="s">
        <v>136</v>
      </c>
      <c r="I23" s="104"/>
      <c r="J23" s="104"/>
    </row>
    <row r="24" customFormat="false" ht="12.75" hidden="false" customHeight="true" outlineLevel="0" collapsed="false">
      <c r="A24" s="146" t="s">
        <v>75</v>
      </c>
      <c r="B24" s="147" t="s">
        <v>76</v>
      </c>
      <c r="C24" s="148"/>
      <c r="D24" s="148"/>
      <c r="E24" s="148"/>
      <c r="F24" s="148"/>
      <c r="G24" s="149"/>
      <c r="H24" s="160" t="n">
        <f aca="false">'SO-201 201.01-05 Pol'!F8</f>
        <v>0</v>
      </c>
      <c r="I24" s="104"/>
      <c r="J24" s="104"/>
    </row>
    <row r="25" customFormat="false" ht="12.75" hidden="false" customHeight="true" outlineLevel="0" collapsed="false">
      <c r="A25" s="146" t="s">
        <v>81</v>
      </c>
      <c r="B25" s="147" t="s">
        <v>82</v>
      </c>
      <c r="C25" s="148"/>
      <c r="D25" s="148"/>
      <c r="E25" s="148"/>
      <c r="F25" s="148"/>
      <c r="G25" s="149"/>
      <c r="H25" s="160" t="n">
        <f aca="false">'SO-201 201.01-05 Pol'!F67</f>
        <v>0</v>
      </c>
      <c r="I25" s="104"/>
      <c r="J25" s="104"/>
    </row>
    <row r="26" customFormat="false" ht="12.75" hidden="false" customHeight="true" outlineLevel="0" collapsed="false">
      <c r="A26" s="146" t="s">
        <v>85</v>
      </c>
      <c r="B26" s="147" t="s">
        <v>86</v>
      </c>
      <c r="C26" s="148"/>
      <c r="D26" s="148"/>
      <c r="E26" s="148"/>
      <c r="F26" s="148"/>
      <c r="G26" s="149"/>
      <c r="H26" s="160" t="n">
        <f aca="false">'SO-201 201.01-05 Pol'!F75</f>
        <v>0</v>
      </c>
      <c r="I26" s="104"/>
      <c r="J26" s="104"/>
    </row>
    <row r="27" customFormat="false" ht="12.75" hidden="false" customHeight="true" outlineLevel="0" collapsed="false">
      <c r="A27" s="146" t="s">
        <v>95</v>
      </c>
      <c r="B27" s="147" t="s">
        <v>96</v>
      </c>
      <c r="C27" s="148"/>
      <c r="D27" s="148"/>
      <c r="E27" s="148"/>
      <c r="F27" s="148"/>
      <c r="G27" s="149"/>
      <c r="H27" s="160" t="n">
        <f aca="false">'SO-201 201.01-05 Pol'!F124</f>
        <v>0</v>
      </c>
      <c r="I27" s="104"/>
      <c r="J27" s="104"/>
    </row>
    <row r="28" customFormat="false" ht="12.75" hidden="false" customHeight="true" outlineLevel="0" collapsed="false">
      <c r="A28" s="146" t="s">
        <v>107</v>
      </c>
      <c r="B28" s="147" t="s">
        <v>108</v>
      </c>
      <c r="C28" s="148"/>
      <c r="D28" s="148"/>
      <c r="E28" s="148"/>
      <c r="F28" s="148"/>
      <c r="G28" s="149"/>
      <c r="H28" s="160" t="n">
        <f aca="false">'SO-201 201.01-05 Pol'!F129</f>
        <v>0</v>
      </c>
      <c r="I28" s="104"/>
      <c r="J28" s="104"/>
    </row>
    <row r="29" customFormat="false" ht="12.75" hidden="false" customHeight="true" outlineLevel="0" collapsed="false">
      <c r="A29" s="146" t="s">
        <v>109</v>
      </c>
      <c r="B29" s="147" t="s">
        <v>110</v>
      </c>
      <c r="C29" s="148"/>
      <c r="D29" s="148"/>
      <c r="E29" s="148"/>
      <c r="F29" s="148"/>
      <c r="G29" s="149"/>
      <c r="H29" s="160" t="n">
        <f aca="false">'SO-201 201.01-05 Pol'!F135</f>
        <v>0</v>
      </c>
      <c r="I29" s="104"/>
      <c r="J29" s="104"/>
    </row>
    <row r="30" customFormat="false" ht="12.75" hidden="false" customHeight="true" outlineLevel="0" collapsed="false">
      <c r="A30" s="151"/>
      <c r="B30" s="152" t="s">
        <v>140</v>
      </c>
      <c r="C30" s="153"/>
      <c r="D30" s="154" t="str">
        <f aca="false">D22</f>
        <v>201.01-05</v>
      </c>
      <c r="E30" s="153"/>
      <c r="F30" s="153"/>
      <c r="G30" s="155"/>
      <c r="H30" s="161" t="n">
        <f aca="false">SUM(H24:H29)</f>
        <v>0</v>
      </c>
      <c r="I30" s="104"/>
      <c r="J30" s="104"/>
    </row>
  </sheetData>
  <sheetProtection sheet="true" password="c49b"/>
  <mergeCells count="4">
    <mergeCell ref="C2:F2"/>
    <mergeCell ref="A4:H4"/>
    <mergeCell ref="B7:G7"/>
    <mergeCell ref="E22:H22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H14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/>
  <cols>
    <col collapsed="false" hidden="false" max="1" min="1" style="0" width="4.18367346938776"/>
    <col collapsed="false" hidden="false" max="2" min="2" style="23" width="14.1734693877551"/>
    <col collapsed="false" hidden="false" max="3" min="3" style="23" width="62.9081632653061"/>
    <col collapsed="false" hidden="false" max="4" min="4" style="0" width="4.45408163265306"/>
    <col collapsed="false" hidden="false" max="5" min="5" style="0" width="10.3928571428571"/>
    <col collapsed="false" hidden="false" max="6" min="6" style="0" width="9.71938775510204"/>
    <col collapsed="false" hidden="false" max="7" min="7" style="0" width="12.5561224489796"/>
    <col collapsed="false" hidden="false" max="9" min="8" style="0" width="8.50510204081633"/>
    <col collapsed="false" hidden="true" max="18" min="10" style="0" width="0"/>
    <col collapsed="false" hidden="false" max="28" min="19" style="0" width="8.50510204081633"/>
    <col collapsed="false" hidden="true" max="41" min="29" style="0" width="0"/>
    <col collapsed="false" hidden="false" max="51" min="42" style="0" width="8.50510204081633"/>
    <col collapsed="false" hidden="false" max="52" min="52" style="0" width="111.367346938776"/>
    <col collapsed="false" hidden="false" max="53" min="53" style="0" width="97.734693877551"/>
    <col collapsed="false" hidden="false" max="1025" min="54" style="0" width="8.50510204081633"/>
  </cols>
  <sheetData>
    <row r="1" customFormat="false" ht="16.5" hidden="false" customHeight="false" outlineLevel="0" collapsed="false">
      <c r="A1" s="162" t="s">
        <v>224</v>
      </c>
      <c r="B1" s="162"/>
      <c r="C1" s="162"/>
      <c r="D1" s="162"/>
      <c r="E1" s="162"/>
      <c r="F1" s="162"/>
      <c r="G1" s="162"/>
      <c r="AC1" s="0" t="s">
        <v>142</v>
      </c>
    </row>
    <row r="2" customFormat="false" ht="13.5" hidden="false" customHeight="false" outlineLevel="0" collapsed="false">
      <c r="A2" s="163" t="s">
        <v>122</v>
      </c>
      <c r="B2" s="164" t="s">
        <v>15</v>
      </c>
      <c r="C2" s="165" t="s">
        <v>17</v>
      </c>
      <c r="D2" s="166"/>
      <c r="E2" s="167"/>
      <c r="F2" s="167"/>
      <c r="G2" s="168"/>
    </row>
    <row r="3" customFormat="false" ht="12.75" hidden="false" customHeight="false" outlineLevel="0" collapsed="false">
      <c r="A3" s="169" t="s">
        <v>123</v>
      </c>
      <c r="B3" s="170" t="s">
        <v>54</v>
      </c>
      <c r="C3" s="171" t="s">
        <v>55</v>
      </c>
      <c r="D3" s="172"/>
      <c r="E3" s="173"/>
      <c r="F3" s="173"/>
      <c r="G3" s="174"/>
      <c r="AC3" s="23" t="s">
        <v>216</v>
      </c>
    </row>
    <row r="4" customFormat="false" ht="13.5" hidden="false" customHeight="false" outlineLevel="0" collapsed="false">
      <c r="A4" s="175" t="s">
        <v>124</v>
      </c>
      <c r="B4" s="176" t="s">
        <v>827</v>
      </c>
      <c r="C4" s="177" t="s">
        <v>828</v>
      </c>
      <c r="D4" s="178"/>
      <c r="E4" s="179"/>
      <c r="F4" s="179"/>
      <c r="G4" s="180"/>
    </row>
    <row r="5" customFormat="false" ht="14.25" hidden="false" customHeight="false" outlineLevel="0" collapsed="false">
      <c r="C5" s="181"/>
      <c r="D5" s="182"/>
    </row>
    <row r="6" customFormat="false" ht="27" hidden="false" customHeight="false" outlineLevel="0" collapsed="false">
      <c r="A6" s="183" t="s">
        <v>125</v>
      </c>
      <c r="B6" s="184" t="s">
        <v>126</v>
      </c>
      <c r="C6" s="185" t="s">
        <v>127</v>
      </c>
      <c r="D6" s="186" t="s">
        <v>128</v>
      </c>
      <c r="E6" s="187" t="s">
        <v>129</v>
      </c>
      <c r="F6" s="188" t="s">
        <v>130</v>
      </c>
      <c r="G6" s="183" t="s">
        <v>131</v>
      </c>
      <c r="H6" s="189" t="s">
        <v>143</v>
      </c>
      <c r="I6" s="190" t="s">
        <v>144</v>
      </c>
      <c r="J6" s="108"/>
    </row>
    <row r="7" customFormat="false" ht="12.75" hidden="false" customHeight="true" outlineLevel="0" collapsed="false">
      <c r="A7" s="191"/>
      <c r="B7" s="192" t="s">
        <v>145</v>
      </c>
      <c r="C7" s="193" t="s">
        <v>146</v>
      </c>
      <c r="D7" s="193"/>
      <c r="E7" s="193"/>
      <c r="F7" s="193"/>
      <c r="G7" s="193"/>
      <c r="H7" s="194"/>
      <c r="I7" s="195"/>
    </row>
    <row r="8" customFormat="false" ht="12.75" hidden="false" customHeight="false" outlineLevel="0" collapsed="false">
      <c r="A8" s="196" t="s">
        <v>147</v>
      </c>
      <c r="B8" s="197" t="s">
        <v>75</v>
      </c>
      <c r="C8" s="198" t="s">
        <v>76</v>
      </c>
      <c r="D8" s="199"/>
      <c r="E8" s="200"/>
      <c r="F8" s="201" t="n">
        <f aca="false">SUM(G9:G66)</f>
        <v>0</v>
      </c>
      <c r="G8" s="201"/>
      <c r="H8" s="202"/>
      <c r="I8" s="203"/>
      <c r="AE8" s="0" t="s">
        <v>148</v>
      </c>
    </row>
    <row r="9" customFormat="false" ht="12.75" hidden="false" customHeight="true" outlineLevel="1" collapsed="false">
      <c r="A9" s="204"/>
      <c r="B9" s="205" t="s">
        <v>225</v>
      </c>
      <c r="C9" s="205"/>
      <c r="D9" s="205"/>
      <c r="E9" s="205"/>
      <c r="F9" s="205"/>
      <c r="G9" s="205"/>
      <c r="H9" s="206"/>
      <c r="I9" s="207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  <c r="V9" s="208"/>
      <c r="W9" s="208"/>
      <c r="X9" s="208"/>
      <c r="Y9" s="208"/>
      <c r="Z9" s="208"/>
      <c r="AA9" s="208"/>
      <c r="AB9" s="208"/>
      <c r="AC9" s="208" t="n">
        <v>0</v>
      </c>
      <c r="AD9" s="208"/>
      <c r="AE9" s="208"/>
      <c r="AF9" s="208"/>
      <c r="AG9" s="208"/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customFormat="false" ht="12.75" hidden="false" customHeight="true" outlineLevel="1" collapsed="false">
      <c r="A10" s="204"/>
      <c r="B10" s="219" t="s">
        <v>226</v>
      </c>
      <c r="C10" s="219"/>
      <c r="D10" s="219"/>
      <c r="E10" s="219"/>
      <c r="F10" s="219"/>
      <c r="G10" s="219"/>
      <c r="H10" s="206"/>
      <c r="I10" s="207"/>
      <c r="J10" s="208"/>
      <c r="K10" s="208"/>
      <c r="L10" s="208"/>
      <c r="M10" s="208"/>
      <c r="N10" s="208"/>
      <c r="O10" s="208"/>
      <c r="P10" s="208"/>
      <c r="Q10" s="208"/>
      <c r="R10" s="208"/>
      <c r="S10" s="208"/>
      <c r="T10" s="208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  <c r="AE10" s="208" t="s">
        <v>173</v>
      </c>
      <c r="AF10" s="208"/>
      <c r="AG10" s="208"/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18" t="str">
        <f aca="false">B10</f>
        <v>na vzdálenost (výšku) od hladiny vody v jímce po výšku roviny proložené osou nejvyššího bodu výtlačného potrubí, odpadní potrubí v délce do 20 m,</v>
      </c>
      <c r="BA10" s="208"/>
      <c r="BB10" s="208"/>
      <c r="BC10" s="208"/>
      <c r="BD10" s="208"/>
      <c r="BE10" s="208"/>
      <c r="BF10" s="208"/>
      <c r="BG10" s="208"/>
      <c r="BH10" s="208"/>
    </row>
    <row r="11" customFormat="false" ht="12.75" hidden="false" customHeight="true" outlineLevel="1" collapsed="false">
      <c r="A11" s="204"/>
      <c r="B11" s="219" t="s">
        <v>227</v>
      </c>
      <c r="C11" s="219"/>
      <c r="D11" s="219"/>
      <c r="E11" s="219"/>
      <c r="F11" s="219"/>
      <c r="G11" s="219"/>
      <c r="H11" s="206"/>
      <c r="I11" s="207"/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  <c r="U11" s="208"/>
      <c r="V11" s="208"/>
      <c r="W11" s="208"/>
      <c r="X11" s="208"/>
      <c r="Y11" s="208"/>
      <c r="Z11" s="208"/>
      <c r="AA11" s="208"/>
      <c r="AB11" s="208"/>
      <c r="AC11" s="208" t="n">
        <v>1</v>
      </c>
      <c r="AD11" s="208"/>
      <c r="AE11" s="208"/>
      <c r="AF11" s="208"/>
      <c r="AG11" s="208"/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customFormat="false" ht="12.75" hidden="false" customHeight="false" outlineLevel="1" collapsed="false">
      <c r="A12" s="209" t="n">
        <v>1</v>
      </c>
      <c r="B12" s="210" t="s">
        <v>228</v>
      </c>
      <c r="C12" s="211" t="s">
        <v>229</v>
      </c>
      <c r="D12" s="212" t="s">
        <v>230</v>
      </c>
      <c r="E12" s="213" t="n">
        <v>200</v>
      </c>
      <c r="F12" s="214"/>
      <c r="G12" s="215" t="n">
        <f aca="false">ROUND(E12*F12,2)</f>
        <v>0</v>
      </c>
      <c r="H12" s="206" t="s">
        <v>231</v>
      </c>
      <c r="I12" s="207" t="s">
        <v>154</v>
      </c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  <c r="AE12" s="208" t="s">
        <v>155</v>
      </c>
      <c r="AF12" s="208"/>
      <c r="AG12" s="208"/>
      <c r="AH12" s="208"/>
      <c r="AI12" s="208"/>
      <c r="AJ12" s="208"/>
      <c r="AK12" s="208"/>
      <c r="AL12" s="208"/>
      <c r="AM12" s="208" t="n">
        <v>21</v>
      </c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customFormat="false" ht="12.75" hidden="false" customHeight="true" outlineLevel="1" collapsed="false">
      <c r="A13" s="204"/>
      <c r="B13" s="219" t="s">
        <v>232</v>
      </c>
      <c r="C13" s="219"/>
      <c r="D13" s="219"/>
      <c r="E13" s="219"/>
      <c r="F13" s="219"/>
      <c r="G13" s="219"/>
      <c r="H13" s="206"/>
      <c r="I13" s="207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  <c r="U13" s="208"/>
      <c r="V13" s="208"/>
      <c r="W13" s="208"/>
      <c r="X13" s="208"/>
      <c r="Y13" s="208"/>
      <c r="Z13" s="208"/>
      <c r="AA13" s="208"/>
      <c r="AB13" s="208"/>
      <c r="AC13" s="208" t="n">
        <v>0</v>
      </c>
      <c r="AD13" s="208"/>
      <c r="AE13" s="208"/>
      <c r="AF13" s="208"/>
      <c r="AG13" s="208"/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customFormat="false" ht="22.5" hidden="false" customHeight="true" outlineLevel="1" collapsed="false">
      <c r="A14" s="204"/>
      <c r="B14" s="219" t="s">
        <v>233</v>
      </c>
      <c r="C14" s="219"/>
      <c r="D14" s="219"/>
      <c r="E14" s="219"/>
      <c r="F14" s="219"/>
      <c r="G14" s="219"/>
      <c r="H14" s="206"/>
      <c r="I14" s="207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 t="s">
        <v>173</v>
      </c>
      <c r="AF14" s="208"/>
      <c r="AG14" s="208"/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18" t="str">
        <f aca="false">B14</f>
        <v>na vzdálenost (výšku) od hladiny vody v jímce po výšku roviny proložené osou nejvyššího bodu výtlačného potrubí, včetně sacího a výtlačného potrubí, příp. odpadní žlaby a lešení pod čerpadlo a pod potrubí nebo pod odpadní žlaby,</v>
      </c>
      <c r="BA14" s="208"/>
      <c r="BB14" s="208"/>
      <c r="BC14" s="208"/>
      <c r="BD14" s="208"/>
      <c r="BE14" s="208"/>
      <c r="BF14" s="208"/>
      <c r="BG14" s="208"/>
      <c r="BH14" s="208"/>
    </row>
    <row r="15" customFormat="false" ht="12.75" hidden="false" customHeight="true" outlineLevel="1" collapsed="false">
      <c r="A15" s="204"/>
      <c r="B15" s="219" t="s">
        <v>234</v>
      </c>
      <c r="C15" s="219"/>
      <c r="D15" s="219"/>
      <c r="E15" s="219"/>
      <c r="F15" s="219"/>
      <c r="G15" s="219"/>
      <c r="H15" s="206"/>
      <c r="I15" s="207"/>
      <c r="J15" s="208"/>
      <c r="K15" s="208"/>
      <c r="L15" s="208"/>
      <c r="M15" s="208"/>
      <c r="N15" s="208"/>
      <c r="O15" s="208"/>
      <c r="P15" s="208"/>
      <c r="Q15" s="208"/>
      <c r="R15" s="208"/>
      <c r="S15" s="208"/>
      <c r="T15" s="208"/>
      <c r="U15" s="208"/>
      <c r="V15" s="208"/>
      <c r="W15" s="208"/>
      <c r="X15" s="208"/>
      <c r="Y15" s="208"/>
      <c r="Z15" s="208"/>
      <c r="AA15" s="208"/>
      <c r="AB15" s="208"/>
      <c r="AC15" s="208" t="n">
        <v>1</v>
      </c>
      <c r="AD15" s="208"/>
      <c r="AE15" s="208"/>
      <c r="AF15" s="208"/>
      <c r="AG15" s="208"/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customFormat="false" ht="12.75" hidden="false" customHeight="false" outlineLevel="1" collapsed="false">
      <c r="A16" s="209" t="n">
        <v>2</v>
      </c>
      <c r="B16" s="210" t="s">
        <v>235</v>
      </c>
      <c r="C16" s="211" t="s">
        <v>236</v>
      </c>
      <c r="D16" s="212" t="s">
        <v>237</v>
      </c>
      <c r="E16" s="213" t="n">
        <v>20</v>
      </c>
      <c r="F16" s="214"/>
      <c r="G16" s="215" t="n">
        <f aca="false">ROUND(E16*F16,2)</f>
        <v>0</v>
      </c>
      <c r="H16" s="206" t="s">
        <v>231</v>
      </c>
      <c r="I16" s="207" t="s">
        <v>154</v>
      </c>
      <c r="J16" s="208"/>
      <c r="K16" s="208"/>
      <c r="L16" s="208"/>
      <c r="M16" s="208"/>
      <c r="N16" s="208"/>
      <c r="O16" s="208"/>
      <c r="P16" s="208"/>
      <c r="Q16" s="208"/>
      <c r="R16" s="208"/>
      <c r="S16" s="208"/>
      <c r="T16" s="208"/>
      <c r="U16" s="208"/>
      <c r="V16" s="208"/>
      <c r="W16" s="208"/>
      <c r="X16" s="208"/>
      <c r="Y16" s="208"/>
      <c r="Z16" s="208"/>
      <c r="AA16" s="208"/>
      <c r="AB16" s="208"/>
      <c r="AC16" s="208"/>
      <c r="AD16" s="208"/>
      <c r="AE16" s="208" t="s">
        <v>155</v>
      </c>
      <c r="AF16" s="208"/>
      <c r="AG16" s="208"/>
      <c r="AH16" s="208"/>
      <c r="AI16" s="208"/>
      <c r="AJ16" s="208"/>
      <c r="AK16" s="208"/>
      <c r="AL16" s="208"/>
      <c r="AM16" s="208" t="n">
        <v>21</v>
      </c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customFormat="false" ht="12.75" hidden="false" customHeight="true" outlineLevel="1" collapsed="false">
      <c r="A17" s="204"/>
      <c r="B17" s="219" t="s">
        <v>238</v>
      </c>
      <c r="C17" s="219"/>
      <c r="D17" s="219"/>
      <c r="E17" s="219"/>
      <c r="F17" s="219"/>
      <c r="G17" s="219"/>
      <c r="H17" s="206"/>
      <c r="I17" s="207"/>
      <c r="J17" s="208"/>
      <c r="K17" s="208"/>
      <c r="L17" s="208"/>
      <c r="M17" s="208"/>
      <c r="N17" s="208"/>
      <c r="O17" s="208"/>
      <c r="P17" s="208"/>
      <c r="Q17" s="208"/>
      <c r="R17" s="208"/>
      <c r="S17" s="208"/>
      <c r="T17" s="208"/>
      <c r="U17" s="208"/>
      <c r="V17" s="208"/>
      <c r="W17" s="208"/>
      <c r="X17" s="208"/>
      <c r="Y17" s="208"/>
      <c r="Z17" s="208"/>
      <c r="AA17" s="208"/>
      <c r="AB17" s="208"/>
      <c r="AC17" s="208" t="n">
        <v>0</v>
      </c>
      <c r="AD17" s="208"/>
      <c r="AE17" s="208"/>
      <c r="AF17" s="208"/>
      <c r="AG17" s="208"/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customFormat="false" ht="22.5" hidden="false" customHeight="true" outlineLevel="1" collapsed="false">
      <c r="A18" s="204"/>
      <c r="B18" s="219" t="s">
        <v>239</v>
      </c>
      <c r="C18" s="219"/>
      <c r="D18" s="219"/>
      <c r="E18" s="219"/>
      <c r="F18" s="219"/>
      <c r="G18" s="219"/>
      <c r="H18" s="206"/>
      <c r="I18" s="207"/>
      <c r="J18" s="208"/>
      <c r="K18" s="208"/>
      <c r="L18" s="208"/>
      <c r="M18" s="208"/>
      <c r="N18" s="208"/>
      <c r="O18" s="208"/>
      <c r="P18" s="208"/>
      <c r="Q18" s="208"/>
      <c r="R18" s="208"/>
      <c r="S18" s="208"/>
      <c r="T18" s="208"/>
      <c r="U18" s="208"/>
      <c r="V18" s="208"/>
      <c r="W18" s="208"/>
      <c r="X18" s="208"/>
      <c r="Y18" s="208"/>
      <c r="Z18" s="208"/>
      <c r="AA18" s="208"/>
      <c r="AB18" s="208"/>
      <c r="AC18" s="208"/>
      <c r="AD18" s="208"/>
      <c r="AE18" s="208" t="s">
        <v>173</v>
      </c>
      <c r="AF18" s="208"/>
      <c r="AG18" s="208"/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18" t="str">
        <f aca="false">B18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A18" s="208"/>
      <c r="BB18" s="208"/>
      <c r="BC18" s="208"/>
      <c r="BD18" s="208"/>
      <c r="BE18" s="208"/>
      <c r="BF18" s="208"/>
      <c r="BG18" s="208"/>
      <c r="BH18" s="208"/>
    </row>
    <row r="19" customFormat="false" ht="12.75" hidden="false" customHeight="true" outlineLevel="1" collapsed="false">
      <c r="A19" s="204"/>
      <c r="B19" s="219" t="s">
        <v>240</v>
      </c>
      <c r="C19" s="219"/>
      <c r="D19" s="219"/>
      <c r="E19" s="219"/>
      <c r="F19" s="219"/>
      <c r="G19" s="219"/>
      <c r="H19" s="206"/>
      <c r="I19" s="207"/>
      <c r="J19" s="208"/>
      <c r="K19" s="208"/>
      <c r="L19" s="208"/>
      <c r="M19" s="208"/>
      <c r="N19" s="208"/>
      <c r="O19" s="208"/>
      <c r="P19" s="208"/>
      <c r="Q19" s="208"/>
      <c r="R19" s="208"/>
      <c r="S19" s="208"/>
      <c r="T19" s="208"/>
      <c r="U19" s="208"/>
      <c r="V19" s="208"/>
      <c r="W19" s="208"/>
      <c r="X19" s="208"/>
      <c r="Y19" s="208"/>
      <c r="Z19" s="208"/>
      <c r="AA19" s="208"/>
      <c r="AB19" s="208"/>
      <c r="AC19" s="208" t="n">
        <v>1</v>
      </c>
      <c r="AD19" s="208"/>
      <c r="AE19" s="208"/>
      <c r="AF19" s="208"/>
      <c r="AG19" s="208"/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customFormat="false" ht="12.75" hidden="false" customHeight="false" outlineLevel="1" collapsed="false">
      <c r="A20" s="209" t="n">
        <v>3</v>
      </c>
      <c r="B20" s="210" t="s">
        <v>241</v>
      </c>
      <c r="C20" s="211" t="s">
        <v>242</v>
      </c>
      <c r="D20" s="212" t="s">
        <v>221</v>
      </c>
      <c r="E20" s="213" t="n">
        <v>11</v>
      </c>
      <c r="F20" s="214"/>
      <c r="G20" s="215" t="n">
        <f aca="false">ROUND(E20*F20,2)</f>
        <v>0</v>
      </c>
      <c r="H20" s="206" t="s">
        <v>231</v>
      </c>
      <c r="I20" s="207" t="s">
        <v>154</v>
      </c>
      <c r="J20" s="208"/>
      <c r="K20" s="208"/>
      <c r="L20" s="208"/>
      <c r="M20" s="208"/>
      <c r="N20" s="208"/>
      <c r="O20" s="208"/>
      <c r="P20" s="208"/>
      <c r="Q20" s="208"/>
      <c r="R20" s="208"/>
      <c r="S20" s="208"/>
      <c r="T20" s="208"/>
      <c r="U20" s="208"/>
      <c r="V20" s="208"/>
      <c r="W20" s="208"/>
      <c r="X20" s="208"/>
      <c r="Y20" s="208"/>
      <c r="Z20" s="208"/>
      <c r="AA20" s="208"/>
      <c r="AB20" s="208"/>
      <c r="AC20" s="208"/>
      <c r="AD20" s="208"/>
      <c r="AE20" s="208" t="s">
        <v>155</v>
      </c>
      <c r="AF20" s="208"/>
      <c r="AG20" s="208"/>
      <c r="AH20" s="208"/>
      <c r="AI20" s="208"/>
      <c r="AJ20" s="208"/>
      <c r="AK20" s="208"/>
      <c r="AL20" s="208"/>
      <c r="AM20" s="208" t="n">
        <v>21</v>
      </c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customFormat="false" ht="12.75" hidden="false" customHeight="true" outlineLevel="1" collapsed="false">
      <c r="A21" s="204"/>
      <c r="B21" s="219" t="s">
        <v>248</v>
      </c>
      <c r="C21" s="219"/>
      <c r="D21" s="219"/>
      <c r="E21" s="219"/>
      <c r="F21" s="219"/>
      <c r="G21" s="219"/>
      <c r="H21" s="206"/>
      <c r="I21" s="207"/>
      <c r="J21" s="208"/>
      <c r="K21" s="208"/>
      <c r="L21" s="208"/>
      <c r="M21" s="208"/>
      <c r="N21" s="208"/>
      <c r="O21" s="208"/>
      <c r="P21" s="208"/>
      <c r="Q21" s="208"/>
      <c r="R21" s="208"/>
      <c r="S21" s="208"/>
      <c r="T21" s="208"/>
      <c r="U21" s="208"/>
      <c r="V21" s="208"/>
      <c r="W21" s="208"/>
      <c r="X21" s="208"/>
      <c r="Y21" s="208"/>
      <c r="Z21" s="208"/>
      <c r="AA21" s="208"/>
      <c r="AB21" s="208"/>
      <c r="AC21" s="208" t="n">
        <v>0</v>
      </c>
      <c r="AD21" s="208"/>
      <c r="AE21" s="208"/>
      <c r="AF21" s="208"/>
      <c r="AG21" s="208"/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customFormat="false" ht="22.5" hidden="false" customHeight="true" outlineLevel="1" collapsed="false">
      <c r="A22" s="204"/>
      <c r="B22" s="219" t="s">
        <v>249</v>
      </c>
      <c r="C22" s="219"/>
      <c r="D22" s="219"/>
      <c r="E22" s="219"/>
      <c r="F22" s="219"/>
      <c r="G22" s="219"/>
      <c r="H22" s="206"/>
      <c r="I22" s="207"/>
      <c r="J22" s="208"/>
      <c r="K22" s="208"/>
      <c r="L22" s="208"/>
      <c r="M22" s="208"/>
      <c r="N22" s="208"/>
      <c r="O22" s="208"/>
      <c r="P22" s="208"/>
      <c r="Q22" s="208"/>
      <c r="R22" s="208"/>
      <c r="S22" s="208"/>
      <c r="T22" s="208"/>
      <c r="U22" s="208"/>
      <c r="V22" s="208"/>
      <c r="W22" s="208"/>
      <c r="X22" s="208"/>
      <c r="Y22" s="208"/>
      <c r="Z22" s="208"/>
      <c r="AA22" s="208"/>
      <c r="AB22" s="208"/>
      <c r="AC22" s="208"/>
      <c r="AD22" s="208"/>
      <c r="AE22" s="208" t="s">
        <v>173</v>
      </c>
      <c r="AF22" s="208"/>
      <c r="AG22" s="208"/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18" t="str">
        <f aca="false">B22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A22" s="208"/>
      <c r="BB22" s="208"/>
      <c r="BC22" s="208"/>
      <c r="BD22" s="208"/>
      <c r="BE22" s="208"/>
      <c r="BF22" s="208"/>
      <c r="BG22" s="208"/>
      <c r="BH22" s="208"/>
    </row>
    <row r="23" customFormat="false" ht="12.75" hidden="false" customHeight="false" outlineLevel="1" collapsed="false">
      <c r="A23" s="209" t="n">
        <v>4</v>
      </c>
      <c r="B23" s="210" t="s">
        <v>250</v>
      </c>
      <c r="C23" s="211" t="s">
        <v>251</v>
      </c>
      <c r="D23" s="212" t="s">
        <v>247</v>
      </c>
      <c r="E23" s="213" t="n">
        <v>206.56</v>
      </c>
      <c r="F23" s="214"/>
      <c r="G23" s="215" t="n">
        <f aca="false">ROUND(E23*F23,2)</f>
        <v>0</v>
      </c>
      <c r="H23" s="206" t="s">
        <v>231</v>
      </c>
      <c r="I23" s="207" t="s">
        <v>154</v>
      </c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 t="s">
        <v>155</v>
      </c>
      <c r="AF23" s="208"/>
      <c r="AG23" s="208"/>
      <c r="AH23" s="208"/>
      <c r="AI23" s="208"/>
      <c r="AJ23" s="208"/>
      <c r="AK23" s="208"/>
      <c r="AL23" s="208"/>
      <c r="AM23" s="208" t="n">
        <v>21</v>
      </c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customFormat="false" ht="12.75" hidden="false" customHeight="false" outlineLevel="1" collapsed="false">
      <c r="A24" s="209" t="n">
        <v>5</v>
      </c>
      <c r="B24" s="210" t="s">
        <v>252</v>
      </c>
      <c r="C24" s="211" t="s">
        <v>829</v>
      </c>
      <c r="D24" s="212" t="s">
        <v>247</v>
      </c>
      <c r="E24" s="213" t="n">
        <v>266.81</v>
      </c>
      <c r="F24" s="214"/>
      <c r="G24" s="215" t="n">
        <f aca="false">ROUND(E24*F24,2)</f>
        <v>0</v>
      </c>
      <c r="H24" s="206" t="s">
        <v>231</v>
      </c>
      <c r="I24" s="207" t="s">
        <v>154</v>
      </c>
      <c r="J24" s="208"/>
      <c r="K24" s="208"/>
      <c r="L24" s="208"/>
      <c r="M24" s="208"/>
      <c r="N24" s="208"/>
      <c r="O24" s="208"/>
      <c r="P24" s="208"/>
      <c r="Q24" s="208"/>
      <c r="R24" s="208"/>
      <c r="S24" s="208"/>
      <c r="T24" s="208"/>
      <c r="U24" s="208"/>
      <c r="V24" s="208"/>
      <c r="W24" s="208"/>
      <c r="X24" s="208"/>
      <c r="Y24" s="208"/>
      <c r="Z24" s="208"/>
      <c r="AA24" s="208"/>
      <c r="AB24" s="208"/>
      <c r="AC24" s="208"/>
      <c r="AD24" s="208"/>
      <c r="AE24" s="208" t="s">
        <v>155</v>
      </c>
      <c r="AF24" s="208"/>
      <c r="AG24" s="208"/>
      <c r="AH24" s="208"/>
      <c r="AI24" s="208"/>
      <c r="AJ24" s="208"/>
      <c r="AK24" s="208"/>
      <c r="AL24" s="208"/>
      <c r="AM24" s="208" t="n">
        <v>21</v>
      </c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customFormat="false" ht="12.75" hidden="false" customHeight="false" outlineLevel="1" collapsed="false">
      <c r="A25" s="209" t="n">
        <v>6</v>
      </c>
      <c r="B25" s="210" t="s">
        <v>254</v>
      </c>
      <c r="C25" s="211" t="s">
        <v>255</v>
      </c>
      <c r="D25" s="212" t="s">
        <v>247</v>
      </c>
      <c r="E25" s="213" t="n">
        <v>344.27</v>
      </c>
      <c r="F25" s="214"/>
      <c r="G25" s="215" t="n">
        <f aca="false">ROUND(E25*F25,2)</f>
        <v>0</v>
      </c>
      <c r="H25" s="206" t="s">
        <v>231</v>
      </c>
      <c r="I25" s="207" t="s">
        <v>256</v>
      </c>
      <c r="J25" s="208"/>
      <c r="K25" s="208"/>
      <c r="L25" s="208"/>
      <c r="M25" s="208"/>
      <c r="N25" s="208"/>
      <c r="O25" s="208"/>
      <c r="P25" s="208"/>
      <c r="Q25" s="208"/>
      <c r="R25" s="208"/>
      <c r="S25" s="208"/>
      <c r="T25" s="208"/>
      <c r="U25" s="208"/>
      <c r="V25" s="208"/>
      <c r="W25" s="208"/>
      <c r="X25" s="208"/>
      <c r="Y25" s="208"/>
      <c r="Z25" s="208"/>
      <c r="AA25" s="208"/>
      <c r="AB25" s="208"/>
      <c r="AC25" s="208"/>
      <c r="AD25" s="208"/>
      <c r="AE25" s="208" t="s">
        <v>155</v>
      </c>
      <c r="AF25" s="208"/>
      <c r="AG25" s="208"/>
      <c r="AH25" s="208"/>
      <c r="AI25" s="208"/>
      <c r="AJ25" s="208"/>
      <c r="AK25" s="208"/>
      <c r="AL25" s="208"/>
      <c r="AM25" s="208" t="n">
        <v>21</v>
      </c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customFormat="false" ht="12.75" hidden="false" customHeight="false" outlineLevel="1" collapsed="false">
      <c r="A26" s="209" t="n">
        <v>7</v>
      </c>
      <c r="B26" s="210" t="s">
        <v>257</v>
      </c>
      <c r="C26" s="211" t="s">
        <v>258</v>
      </c>
      <c r="D26" s="212" t="s">
        <v>247</v>
      </c>
      <c r="E26" s="213" t="n">
        <v>43.03</v>
      </c>
      <c r="F26" s="214"/>
      <c r="G26" s="215" t="n">
        <f aca="false">ROUND(E26*F26,2)</f>
        <v>0</v>
      </c>
      <c r="H26" s="206" t="s">
        <v>231</v>
      </c>
      <c r="I26" s="207" t="s">
        <v>256</v>
      </c>
      <c r="J26" s="208"/>
      <c r="K26" s="208"/>
      <c r="L26" s="208"/>
      <c r="M26" s="208"/>
      <c r="N26" s="208"/>
      <c r="O26" s="208"/>
      <c r="P26" s="208"/>
      <c r="Q26" s="208"/>
      <c r="R26" s="208"/>
      <c r="S26" s="208"/>
      <c r="T26" s="208"/>
      <c r="U26" s="208"/>
      <c r="V26" s="208"/>
      <c r="W26" s="208"/>
      <c r="X26" s="208"/>
      <c r="Y26" s="208"/>
      <c r="Z26" s="208"/>
      <c r="AA26" s="208"/>
      <c r="AB26" s="208"/>
      <c r="AC26" s="208"/>
      <c r="AD26" s="208"/>
      <c r="AE26" s="208" t="s">
        <v>155</v>
      </c>
      <c r="AF26" s="208"/>
      <c r="AG26" s="208"/>
      <c r="AH26" s="208"/>
      <c r="AI26" s="208"/>
      <c r="AJ26" s="208"/>
      <c r="AK26" s="208"/>
      <c r="AL26" s="208"/>
      <c r="AM26" s="208" t="n">
        <v>21</v>
      </c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customFormat="false" ht="12.75" hidden="false" customHeight="true" outlineLevel="1" collapsed="false">
      <c r="A27" s="204"/>
      <c r="B27" s="219" t="s">
        <v>261</v>
      </c>
      <c r="C27" s="219"/>
      <c r="D27" s="219"/>
      <c r="E27" s="219"/>
      <c r="F27" s="219"/>
      <c r="G27" s="219"/>
      <c r="H27" s="206"/>
      <c r="I27" s="207"/>
      <c r="J27" s="208"/>
      <c r="K27" s="208"/>
      <c r="L27" s="208"/>
      <c r="M27" s="208"/>
      <c r="N27" s="208"/>
      <c r="O27" s="208"/>
      <c r="P27" s="208"/>
      <c r="Q27" s="208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 t="n">
        <v>0</v>
      </c>
      <c r="AD27" s="208"/>
      <c r="AE27" s="208"/>
      <c r="AF27" s="208"/>
      <c r="AG27" s="208"/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customFormat="false" ht="33.75" hidden="false" customHeight="true" outlineLevel="1" collapsed="false">
      <c r="A28" s="204"/>
      <c r="B28" s="219" t="s">
        <v>262</v>
      </c>
      <c r="C28" s="219"/>
      <c r="D28" s="219"/>
      <c r="E28" s="219"/>
      <c r="F28" s="219"/>
      <c r="G28" s="219"/>
      <c r="H28" s="206"/>
      <c r="I28" s="207"/>
      <c r="J28" s="208"/>
      <c r="K28" s="208"/>
      <c r="L28" s="208"/>
      <c r="M28" s="208"/>
      <c r="N28" s="208"/>
      <c r="O28" s="208"/>
      <c r="P28" s="208"/>
      <c r="Q28" s="208"/>
      <c r="R28" s="208"/>
      <c r="S28" s="208"/>
      <c r="T28" s="208"/>
      <c r="U28" s="208"/>
      <c r="V28" s="208"/>
      <c r="W28" s="208"/>
      <c r="X28" s="208"/>
      <c r="Y28" s="208"/>
      <c r="Z28" s="208"/>
      <c r="AA28" s="208"/>
      <c r="AB28" s="208"/>
      <c r="AC28" s="208"/>
      <c r="AD28" s="208"/>
      <c r="AE28" s="208" t="s">
        <v>173</v>
      </c>
      <c r="AF28" s="208"/>
      <c r="AG28" s="208"/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18" t="str">
        <f aca="false">B28</f>
        <v>Hloubení rýh šířka přes 60 do 200 cm 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A28" s="208"/>
      <c r="BB28" s="208"/>
      <c r="BC28" s="208"/>
      <c r="BD28" s="208"/>
      <c r="BE28" s="208"/>
      <c r="BF28" s="208"/>
      <c r="BG28" s="208"/>
      <c r="BH28" s="208"/>
    </row>
    <row r="29" customFormat="false" ht="12.75" hidden="false" customHeight="false" outlineLevel="1" collapsed="false">
      <c r="A29" s="209" t="n">
        <v>8</v>
      </c>
      <c r="B29" s="210" t="s">
        <v>263</v>
      </c>
      <c r="C29" s="211" t="s">
        <v>264</v>
      </c>
      <c r="D29" s="212" t="s">
        <v>247</v>
      </c>
      <c r="E29" s="213" t="n">
        <v>206.56</v>
      </c>
      <c r="F29" s="214"/>
      <c r="G29" s="215" t="n">
        <f aca="false">ROUND(E29*F29,2)</f>
        <v>0</v>
      </c>
      <c r="H29" s="206" t="s">
        <v>231</v>
      </c>
      <c r="I29" s="207" t="s">
        <v>265</v>
      </c>
      <c r="J29" s="208"/>
      <c r="K29" s="208"/>
      <c r="L29" s="208"/>
      <c r="M29" s="208"/>
      <c r="N29" s="208"/>
      <c r="O29" s="208"/>
      <c r="P29" s="208"/>
      <c r="Q29" s="208"/>
      <c r="R29" s="208"/>
      <c r="S29" s="208"/>
      <c r="T29" s="208"/>
      <c r="U29" s="208"/>
      <c r="V29" s="208"/>
      <c r="W29" s="208"/>
      <c r="X29" s="208"/>
      <c r="Y29" s="208"/>
      <c r="Z29" s="208"/>
      <c r="AA29" s="208"/>
      <c r="AB29" s="208"/>
      <c r="AC29" s="208"/>
      <c r="AD29" s="208"/>
      <c r="AE29" s="208" t="s">
        <v>155</v>
      </c>
      <c r="AF29" s="208"/>
      <c r="AG29" s="208"/>
      <c r="AH29" s="208"/>
      <c r="AI29" s="208"/>
      <c r="AJ29" s="208"/>
      <c r="AK29" s="208"/>
      <c r="AL29" s="208"/>
      <c r="AM29" s="208" t="n">
        <v>21</v>
      </c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customFormat="false" ht="12.75" hidden="false" customHeight="true" outlineLevel="1" collapsed="false">
      <c r="A30" s="204"/>
      <c r="B30" s="219" t="s">
        <v>266</v>
      </c>
      <c r="C30" s="219"/>
      <c r="D30" s="219"/>
      <c r="E30" s="219"/>
      <c r="F30" s="219"/>
      <c r="G30" s="219"/>
      <c r="H30" s="206"/>
      <c r="I30" s="207"/>
      <c r="J30" s="208"/>
      <c r="K30" s="208"/>
      <c r="L30" s="208"/>
      <c r="M30" s="208"/>
      <c r="N30" s="208"/>
      <c r="O30" s="208"/>
      <c r="P30" s="208"/>
      <c r="Q30" s="208"/>
      <c r="R30" s="208"/>
      <c r="S30" s="208"/>
      <c r="T30" s="208"/>
      <c r="U30" s="208"/>
      <c r="V30" s="208"/>
      <c r="W30" s="208"/>
      <c r="X30" s="208"/>
      <c r="Y30" s="208"/>
      <c r="Z30" s="208"/>
      <c r="AA30" s="208"/>
      <c r="AB30" s="208"/>
      <c r="AC30" s="208" t="n">
        <v>0</v>
      </c>
      <c r="AD30" s="208"/>
      <c r="AE30" s="208"/>
      <c r="AF30" s="208"/>
      <c r="AG30" s="208"/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customFormat="false" ht="33.75" hidden="false" customHeight="true" outlineLevel="1" collapsed="false">
      <c r="A31" s="204"/>
      <c r="B31" s="219" t="s">
        <v>262</v>
      </c>
      <c r="C31" s="219"/>
      <c r="D31" s="219"/>
      <c r="E31" s="219"/>
      <c r="F31" s="219"/>
      <c r="G31" s="219"/>
      <c r="H31" s="206"/>
      <c r="I31" s="207"/>
      <c r="J31" s="208"/>
      <c r="K31" s="208"/>
      <c r="L31" s="208"/>
      <c r="M31" s="208"/>
      <c r="N31" s="208"/>
      <c r="O31" s="208"/>
      <c r="P31" s="208"/>
      <c r="Q31" s="208"/>
      <c r="R31" s="208"/>
      <c r="S31" s="208"/>
      <c r="T31" s="208"/>
      <c r="U31" s="208"/>
      <c r="V31" s="208"/>
      <c r="W31" s="208"/>
      <c r="X31" s="208"/>
      <c r="Y31" s="208"/>
      <c r="Z31" s="208"/>
      <c r="AA31" s="208"/>
      <c r="AB31" s="208"/>
      <c r="AC31" s="208"/>
      <c r="AD31" s="208"/>
      <c r="AE31" s="208" t="s">
        <v>173</v>
      </c>
      <c r="AF31" s="208"/>
      <c r="AG31" s="208"/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18" t="str">
        <f aca="false">B31</f>
        <v>Hloubení rýh šířka přes 60 do 200 cm 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A31" s="208"/>
      <c r="BB31" s="208"/>
      <c r="BC31" s="208"/>
      <c r="BD31" s="208"/>
      <c r="BE31" s="208"/>
      <c r="BF31" s="208"/>
      <c r="BG31" s="208"/>
      <c r="BH31" s="208"/>
    </row>
    <row r="32" customFormat="false" ht="12.75" hidden="false" customHeight="false" outlineLevel="1" collapsed="false">
      <c r="A32" s="209" t="n">
        <v>9</v>
      </c>
      <c r="B32" s="210" t="s">
        <v>267</v>
      </c>
      <c r="C32" s="211" t="s">
        <v>268</v>
      </c>
      <c r="D32" s="212" t="s">
        <v>247</v>
      </c>
      <c r="E32" s="213" t="n">
        <v>266.81</v>
      </c>
      <c r="F32" s="214"/>
      <c r="G32" s="215" t="n">
        <f aca="false">ROUND(E32*F32,2)</f>
        <v>0</v>
      </c>
      <c r="H32" s="206" t="s">
        <v>231</v>
      </c>
      <c r="I32" s="207" t="s">
        <v>265</v>
      </c>
      <c r="J32" s="208"/>
      <c r="K32" s="208"/>
      <c r="L32" s="208"/>
      <c r="M32" s="208"/>
      <c r="N32" s="208"/>
      <c r="O32" s="208"/>
      <c r="P32" s="208"/>
      <c r="Q32" s="208"/>
      <c r="R32" s="208"/>
      <c r="S32" s="208"/>
      <c r="T32" s="208"/>
      <c r="U32" s="208"/>
      <c r="V32" s="208"/>
      <c r="W32" s="208"/>
      <c r="X32" s="208"/>
      <c r="Y32" s="208"/>
      <c r="Z32" s="208"/>
      <c r="AA32" s="208"/>
      <c r="AB32" s="208"/>
      <c r="AC32" s="208"/>
      <c r="AD32" s="208"/>
      <c r="AE32" s="208" t="s">
        <v>155</v>
      </c>
      <c r="AF32" s="208"/>
      <c r="AG32" s="208"/>
      <c r="AH32" s="208"/>
      <c r="AI32" s="208"/>
      <c r="AJ32" s="208"/>
      <c r="AK32" s="208"/>
      <c r="AL32" s="208"/>
      <c r="AM32" s="208" t="n">
        <v>21</v>
      </c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customFormat="false" ht="12.75" hidden="false" customHeight="true" outlineLevel="1" collapsed="false">
      <c r="A33" s="204"/>
      <c r="B33" s="219" t="s">
        <v>269</v>
      </c>
      <c r="C33" s="219"/>
      <c r="D33" s="219"/>
      <c r="E33" s="219"/>
      <c r="F33" s="219"/>
      <c r="G33" s="219"/>
      <c r="H33" s="206"/>
      <c r="I33" s="207"/>
      <c r="J33" s="208"/>
      <c r="K33" s="208"/>
      <c r="L33" s="208"/>
      <c r="M33" s="208"/>
      <c r="N33" s="208"/>
      <c r="O33" s="208"/>
      <c r="P33" s="208"/>
      <c r="Q33" s="208"/>
      <c r="R33" s="208"/>
      <c r="S33" s="208"/>
      <c r="T33" s="208"/>
      <c r="U33" s="208"/>
      <c r="V33" s="208"/>
      <c r="W33" s="208"/>
      <c r="X33" s="208"/>
      <c r="Y33" s="208"/>
      <c r="Z33" s="208"/>
      <c r="AA33" s="208"/>
      <c r="AB33" s="208"/>
      <c r="AC33" s="208" t="n">
        <v>0</v>
      </c>
      <c r="AD33" s="208"/>
      <c r="AE33" s="208"/>
      <c r="AF33" s="208"/>
      <c r="AG33" s="208"/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customFormat="false" ht="12.75" hidden="false" customHeight="true" outlineLevel="1" collapsed="false">
      <c r="A34" s="204"/>
      <c r="B34" s="219" t="s">
        <v>270</v>
      </c>
      <c r="C34" s="219"/>
      <c r="D34" s="219"/>
      <c r="E34" s="219"/>
      <c r="F34" s="219"/>
      <c r="G34" s="219"/>
      <c r="H34" s="206"/>
      <c r="I34" s="207"/>
      <c r="J34" s="208"/>
      <c r="K34" s="208"/>
      <c r="L34" s="208"/>
      <c r="M34" s="208"/>
      <c r="N34" s="208"/>
      <c r="O34" s="208"/>
      <c r="P34" s="208"/>
      <c r="Q34" s="208"/>
      <c r="R34" s="208"/>
      <c r="S34" s="208"/>
      <c r="T34" s="208"/>
      <c r="U34" s="208"/>
      <c r="V34" s="208"/>
      <c r="W34" s="208"/>
      <c r="X34" s="208"/>
      <c r="Y34" s="208"/>
      <c r="Z34" s="208"/>
      <c r="AA34" s="208"/>
      <c r="AB34" s="208"/>
      <c r="AC34" s="208"/>
      <c r="AD34" s="208"/>
      <c r="AE34" s="208" t="s">
        <v>173</v>
      </c>
      <c r="AF34" s="208"/>
      <c r="AG34" s="208"/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customFormat="false" ht="12.75" hidden="false" customHeight="false" outlineLevel="1" collapsed="false">
      <c r="A35" s="209" t="n">
        <v>10</v>
      </c>
      <c r="B35" s="210" t="s">
        <v>271</v>
      </c>
      <c r="C35" s="211" t="s">
        <v>409</v>
      </c>
      <c r="D35" s="212" t="s">
        <v>273</v>
      </c>
      <c r="E35" s="213" t="n">
        <v>1229.55</v>
      </c>
      <c r="F35" s="214"/>
      <c r="G35" s="215" t="n">
        <f aca="false">ROUND(E35*F35,2)</f>
        <v>0</v>
      </c>
      <c r="H35" s="206" t="s">
        <v>231</v>
      </c>
      <c r="I35" s="207" t="s">
        <v>154</v>
      </c>
      <c r="J35" s="208"/>
      <c r="K35" s="208"/>
      <c r="L35" s="208"/>
      <c r="M35" s="208"/>
      <c r="N35" s="208"/>
      <c r="O35" s="208"/>
      <c r="P35" s="208"/>
      <c r="Q35" s="208"/>
      <c r="R35" s="208"/>
      <c r="S35" s="208"/>
      <c r="T35" s="208"/>
      <c r="U35" s="208"/>
      <c r="V35" s="208"/>
      <c r="W35" s="208"/>
      <c r="X35" s="208"/>
      <c r="Y35" s="208"/>
      <c r="Z35" s="208"/>
      <c r="AA35" s="208"/>
      <c r="AB35" s="208"/>
      <c r="AC35" s="208"/>
      <c r="AD35" s="208"/>
      <c r="AE35" s="208" t="s">
        <v>155</v>
      </c>
      <c r="AF35" s="208"/>
      <c r="AG35" s="208"/>
      <c r="AH35" s="208"/>
      <c r="AI35" s="208"/>
      <c r="AJ35" s="208"/>
      <c r="AK35" s="208"/>
      <c r="AL35" s="208"/>
      <c r="AM35" s="208" t="n">
        <v>21</v>
      </c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customFormat="false" ht="12.75" hidden="false" customHeight="true" outlineLevel="1" collapsed="false">
      <c r="A36" s="204"/>
      <c r="B36" s="219" t="s">
        <v>276</v>
      </c>
      <c r="C36" s="219"/>
      <c r="D36" s="219"/>
      <c r="E36" s="219"/>
      <c r="F36" s="219"/>
      <c r="G36" s="219"/>
      <c r="H36" s="206"/>
      <c r="I36" s="207"/>
      <c r="J36" s="208"/>
      <c r="K36" s="208"/>
      <c r="L36" s="208"/>
      <c r="M36" s="208"/>
      <c r="N36" s="208"/>
      <c r="O36" s="208"/>
      <c r="P36" s="208"/>
      <c r="Q36" s="208"/>
      <c r="R36" s="208"/>
      <c r="S36" s="208"/>
      <c r="T36" s="208"/>
      <c r="U36" s="208"/>
      <c r="V36" s="208"/>
      <c r="W36" s="208"/>
      <c r="X36" s="208"/>
      <c r="Y36" s="208"/>
      <c r="Z36" s="208"/>
      <c r="AA36" s="208"/>
      <c r="AB36" s="208"/>
      <c r="AC36" s="208" t="n">
        <v>0</v>
      </c>
      <c r="AD36" s="208"/>
      <c r="AE36" s="208"/>
      <c r="AF36" s="208"/>
      <c r="AG36" s="208"/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customFormat="false" ht="12.75" hidden="false" customHeight="true" outlineLevel="1" collapsed="false">
      <c r="A37" s="204"/>
      <c r="B37" s="219" t="s">
        <v>277</v>
      </c>
      <c r="C37" s="219"/>
      <c r="D37" s="219"/>
      <c r="E37" s="219"/>
      <c r="F37" s="219"/>
      <c r="G37" s="219"/>
      <c r="H37" s="206"/>
      <c r="I37" s="207"/>
      <c r="J37" s="208"/>
      <c r="K37" s="208"/>
      <c r="L37" s="208"/>
      <c r="M37" s="208"/>
      <c r="N37" s="208"/>
      <c r="O37" s="208"/>
      <c r="P37" s="208"/>
      <c r="Q37" s="208"/>
      <c r="R37" s="208"/>
      <c r="S37" s="208"/>
      <c r="T37" s="208"/>
      <c r="U37" s="208"/>
      <c r="V37" s="208"/>
      <c r="W37" s="208"/>
      <c r="X37" s="208"/>
      <c r="Y37" s="208"/>
      <c r="Z37" s="208"/>
      <c r="AA37" s="208"/>
      <c r="AB37" s="208"/>
      <c r="AC37" s="208"/>
      <c r="AD37" s="208"/>
      <c r="AE37" s="208" t="s">
        <v>173</v>
      </c>
      <c r="AF37" s="208"/>
      <c r="AG37" s="208"/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customFormat="false" ht="12.75" hidden="false" customHeight="false" outlineLevel="1" collapsed="false">
      <c r="A38" s="209" t="n">
        <v>11</v>
      </c>
      <c r="B38" s="210" t="s">
        <v>278</v>
      </c>
      <c r="C38" s="211" t="s">
        <v>410</v>
      </c>
      <c r="D38" s="212" t="s">
        <v>273</v>
      </c>
      <c r="E38" s="213" t="n">
        <v>1229.55</v>
      </c>
      <c r="F38" s="214"/>
      <c r="G38" s="215" t="n">
        <f aca="false">ROUND(E38*F38,2)</f>
        <v>0</v>
      </c>
      <c r="H38" s="206" t="s">
        <v>231</v>
      </c>
      <c r="I38" s="207" t="s">
        <v>154</v>
      </c>
      <c r="J38" s="208"/>
      <c r="K38" s="208"/>
      <c r="L38" s="208"/>
      <c r="M38" s="208"/>
      <c r="N38" s="208"/>
      <c r="O38" s="208"/>
      <c r="P38" s="208"/>
      <c r="Q38" s="208"/>
      <c r="R38" s="208"/>
      <c r="S38" s="208"/>
      <c r="T38" s="208"/>
      <c r="U38" s="208"/>
      <c r="V38" s="208"/>
      <c r="W38" s="208"/>
      <c r="X38" s="208"/>
      <c r="Y38" s="208"/>
      <c r="Z38" s="208"/>
      <c r="AA38" s="208"/>
      <c r="AB38" s="208"/>
      <c r="AC38" s="208"/>
      <c r="AD38" s="208"/>
      <c r="AE38" s="208" t="s">
        <v>155</v>
      </c>
      <c r="AF38" s="208"/>
      <c r="AG38" s="208"/>
      <c r="AH38" s="208"/>
      <c r="AI38" s="208"/>
      <c r="AJ38" s="208"/>
      <c r="AK38" s="208"/>
      <c r="AL38" s="208"/>
      <c r="AM38" s="208" t="n">
        <v>21</v>
      </c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customFormat="false" ht="12.75" hidden="false" customHeight="true" outlineLevel="1" collapsed="false">
      <c r="A39" s="204"/>
      <c r="B39" s="219" t="s">
        <v>282</v>
      </c>
      <c r="C39" s="219"/>
      <c r="D39" s="219"/>
      <c r="E39" s="219"/>
      <c r="F39" s="219"/>
      <c r="G39" s="219"/>
      <c r="H39" s="206"/>
      <c r="I39" s="207"/>
      <c r="J39" s="208"/>
      <c r="K39" s="208"/>
      <c r="L39" s="208"/>
      <c r="M39" s="208"/>
      <c r="N39" s="208"/>
      <c r="O39" s="208"/>
      <c r="P39" s="208"/>
      <c r="Q39" s="208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 t="n">
        <v>0</v>
      </c>
      <c r="AD39" s="208"/>
      <c r="AE39" s="208"/>
      <c r="AF39" s="208"/>
      <c r="AG39" s="208"/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customFormat="false" ht="12.75" hidden="false" customHeight="true" outlineLevel="1" collapsed="false">
      <c r="A40" s="204"/>
      <c r="B40" s="219" t="s">
        <v>283</v>
      </c>
      <c r="C40" s="219"/>
      <c r="D40" s="219"/>
      <c r="E40" s="219"/>
      <c r="F40" s="219"/>
      <c r="G40" s="219"/>
      <c r="H40" s="206"/>
      <c r="I40" s="207"/>
      <c r="J40" s="208"/>
      <c r="K40" s="208"/>
      <c r="L40" s="208"/>
      <c r="M40" s="208"/>
      <c r="N40" s="208"/>
      <c r="O40" s="208"/>
      <c r="P40" s="208"/>
      <c r="Q40" s="208"/>
      <c r="R40" s="208"/>
      <c r="S40" s="208"/>
      <c r="T40" s="208"/>
      <c r="U40" s="208"/>
      <c r="V40" s="208"/>
      <c r="W40" s="208"/>
      <c r="X40" s="208"/>
      <c r="Y40" s="208"/>
      <c r="Z40" s="208"/>
      <c r="AA40" s="208"/>
      <c r="AB40" s="208"/>
      <c r="AC40" s="208"/>
      <c r="AD40" s="208"/>
      <c r="AE40" s="208" t="s">
        <v>173</v>
      </c>
      <c r="AF40" s="208"/>
      <c r="AG40" s="208"/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customFormat="false" ht="12.75" hidden="false" customHeight="false" outlineLevel="1" collapsed="false">
      <c r="A41" s="209" t="n">
        <v>12</v>
      </c>
      <c r="B41" s="210" t="s">
        <v>284</v>
      </c>
      <c r="C41" s="211" t="s">
        <v>285</v>
      </c>
      <c r="D41" s="212" t="s">
        <v>247</v>
      </c>
      <c r="E41" s="213" t="n">
        <v>473.38</v>
      </c>
      <c r="F41" s="214"/>
      <c r="G41" s="215" t="n">
        <f aca="false">ROUND(E41*F41,2)</f>
        <v>0</v>
      </c>
      <c r="H41" s="206" t="s">
        <v>231</v>
      </c>
      <c r="I41" s="207" t="s">
        <v>154</v>
      </c>
      <c r="J41" s="208"/>
      <c r="K41" s="208"/>
      <c r="L41" s="208"/>
      <c r="M41" s="208"/>
      <c r="N41" s="208"/>
      <c r="O41" s="208"/>
      <c r="P41" s="208"/>
      <c r="Q41" s="208"/>
      <c r="R41" s="208"/>
      <c r="S41" s="208"/>
      <c r="T41" s="208"/>
      <c r="U41" s="208"/>
      <c r="V41" s="208"/>
      <c r="W41" s="208"/>
      <c r="X41" s="208"/>
      <c r="Y41" s="208"/>
      <c r="Z41" s="208"/>
      <c r="AA41" s="208"/>
      <c r="AB41" s="208"/>
      <c r="AC41" s="208"/>
      <c r="AD41" s="208"/>
      <c r="AE41" s="208" t="s">
        <v>155</v>
      </c>
      <c r="AF41" s="208"/>
      <c r="AG41" s="208"/>
      <c r="AH41" s="208"/>
      <c r="AI41" s="208"/>
      <c r="AJ41" s="208"/>
      <c r="AK41" s="208"/>
      <c r="AL41" s="208"/>
      <c r="AM41" s="208" t="n">
        <v>21</v>
      </c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customFormat="false" ht="12.75" hidden="false" customHeight="false" outlineLevel="1" collapsed="false">
      <c r="A42" s="209" t="n">
        <v>13</v>
      </c>
      <c r="B42" s="210" t="s">
        <v>830</v>
      </c>
      <c r="C42" s="211" t="s">
        <v>831</v>
      </c>
      <c r="D42" s="212" t="s">
        <v>247</v>
      </c>
      <c r="E42" s="213" t="n">
        <v>387.31</v>
      </c>
      <c r="F42" s="214"/>
      <c r="G42" s="215" t="n">
        <f aca="false">ROUND(E42*F42,2)</f>
        <v>0</v>
      </c>
      <c r="H42" s="206" t="s">
        <v>231</v>
      </c>
      <c r="I42" s="207" t="s">
        <v>154</v>
      </c>
      <c r="J42" s="208"/>
      <c r="K42" s="208"/>
      <c r="L42" s="208"/>
      <c r="M42" s="208"/>
      <c r="N42" s="208"/>
      <c r="O42" s="208"/>
      <c r="P42" s="208"/>
      <c r="Q42" s="208"/>
      <c r="R42" s="208"/>
      <c r="S42" s="208"/>
      <c r="T42" s="208"/>
      <c r="U42" s="208"/>
      <c r="V42" s="208"/>
      <c r="W42" s="208"/>
      <c r="X42" s="208"/>
      <c r="Y42" s="208"/>
      <c r="Z42" s="208"/>
      <c r="AA42" s="208"/>
      <c r="AB42" s="208"/>
      <c r="AC42" s="208"/>
      <c r="AD42" s="208"/>
      <c r="AE42" s="208" t="s">
        <v>155</v>
      </c>
      <c r="AF42" s="208"/>
      <c r="AG42" s="208"/>
      <c r="AH42" s="208"/>
      <c r="AI42" s="208"/>
      <c r="AJ42" s="208"/>
      <c r="AK42" s="208"/>
      <c r="AL42" s="208"/>
      <c r="AM42" s="208" t="n">
        <v>21</v>
      </c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customFormat="false" ht="12.75" hidden="false" customHeight="true" outlineLevel="1" collapsed="false">
      <c r="A43" s="204"/>
      <c r="B43" s="219" t="s">
        <v>288</v>
      </c>
      <c r="C43" s="219"/>
      <c r="D43" s="219"/>
      <c r="E43" s="219"/>
      <c r="F43" s="219"/>
      <c r="G43" s="219"/>
      <c r="H43" s="206"/>
      <c r="I43" s="207"/>
      <c r="J43" s="208"/>
      <c r="K43" s="208"/>
      <c r="L43" s="208"/>
      <c r="M43" s="208"/>
      <c r="N43" s="208"/>
      <c r="O43" s="208"/>
      <c r="P43" s="208"/>
      <c r="Q43" s="208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 t="n">
        <v>0</v>
      </c>
      <c r="AD43" s="208"/>
      <c r="AE43" s="208"/>
      <c r="AF43" s="208"/>
      <c r="AG43" s="208"/>
      <c r="AH43" s="208"/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customFormat="false" ht="12.75" hidden="false" customHeight="true" outlineLevel="1" collapsed="false">
      <c r="A44" s="204"/>
      <c r="B44" s="219" t="s">
        <v>289</v>
      </c>
      <c r="C44" s="219"/>
      <c r="D44" s="219"/>
      <c r="E44" s="219"/>
      <c r="F44" s="219"/>
      <c r="G44" s="219"/>
      <c r="H44" s="206"/>
      <c r="I44" s="207"/>
      <c r="J44" s="208"/>
      <c r="K44" s="208"/>
      <c r="L44" s="208"/>
      <c r="M44" s="208"/>
      <c r="N44" s="208"/>
      <c r="O44" s="208"/>
      <c r="P44" s="208"/>
      <c r="Q44" s="208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  <c r="AE44" s="208" t="s">
        <v>173</v>
      </c>
      <c r="AF44" s="208"/>
      <c r="AG44" s="208"/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customFormat="false" ht="12.75" hidden="false" customHeight="false" outlineLevel="1" collapsed="false">
      <c r="A45" s="209" t="n">
        <v>14</v>
      </c>
      <c r="B45" s="210" t="s">
        <v>290</v>
      </c>
      <c r="C45" s="211" t="s">
        <v>441</v>
      </c>
      <c r="D45" s="212" t="s">
        <v>247</v>
      </c>
      <c r="E45" s="213" t="n">
        <v>473.38</v>
      </c>
      <c r="F45" s="214"/>
      <c r="G45" s="215" t="n">
        <f aca="false">ROUND(E45*F45,2)</f>
        <v>0</v>
      </c>
      <c r="H45" s="206" t="s">
        <v>231</v>
      </c>
      <c r="I45" s="207" t="s">
        <v>154</v>
      </c>
      <c r="J45" s="208"/>
      <c r="K45" s="208"/>
      <c r="L45" s="208"/>
      <c r="M45" s="208"/>
      <c r="N45" s="208"/>
      <c r="O45" s="208"/>
      <c r="P45" s="208"/>
      <c r="Q45" s="208"/>
      <c r="R45" s="208"/>
      <c r="S45" s="208"/>
      <c r="T45" s="208"/>
      <c r="U45" s="208"/>
      <c r="V45" s="208"/>
      <c r="W45" s="208"/>
      <c r="X45" s="208"/>
      <c r="Y45" s="208"/>
      <c r="Z45" s="208"/>
      <c r="AA45" s="208"/>
      <c r="AB45" s="208"/>
      <c r="AC45" s="208"/>
      <c r="AD45" s="208"/>
      <c r="AE45" s="208" t="s">
        <v>155</v>
      </c>
      <c r="AF45" s="208"/>
      <c r="AG45" s="208"/>
      <c r="AH45" s="208"/>
      <c r="AI45" s="208"/>
      <c r="AJ45" s="208"/>
      <c r="AK45" s="208"/>
      <c r="AL45" s="208"/>
      <c r="AM45" s="208" t="n">
        <v>21</v>
      </c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customFormat="false" ht="12.75" hidden="false" customHeight="false" outlineLevel="1" collapsed="false">
      <c r="A46" s="209" t="n">
        <v>15</v>
      </c>
      <c r="B46" s="210" t="s">
        <v>292</v>
      </c>
      <c r="C46" s="211" t="s">
        <v>442</v>
      </c>
      <c r="D46" s="212" t="s">
        <v>247</v>
      </c>
      <c r="E46" s="213" t="n">
        <v>387.31</v>
      </c>
      <c r="F46" s="214"/>
      <c r="G46" s="215" t="n">
        <f aca="false">ROUND(E46*F46,2)</f>
        <v>0</v>
      </c>
      <c r="H46" s="206" t="s">
        <v>231</v>
      </c>
      <c r="I46" s="207" t="s">
        <v>154</v>
      </c>
      <c r="J46" s="208"/>
      <c r="K46" s="208"/>
      <c r="L46" s="208"/>
      <c r="M46" s="208"/>
      <c r="N46" s="208"/>
      <c r="O46" s="208"/>
      <c r="P46" s="208"/>
      <c r="Q46" s="208"/>
      <c r="R46" s="208"/>
      <c r="S46" s="208"/>
      <c r="T46" s="208"/>
      <c r="U46" s="208"/>
      <c r="V46" s="208"/>
      <c r="W46" s="208"/>
      <c r="X46" s="208"/>
      <c r="Y46" s="208"/>
      <c r="Z46" s="208"/>
      <c r="AA46" s="208"/>
      <c r="AB46" s="208"/>
      <c r="AC46" s="208"/>
      <c r="AD46" s="208"/>
      <c r="AE46" s="208" t="s">
        <v>155</v>
      </c>
      <c r="AF46" s="208"/>
      <c r="AG46" s="208"/>
      <c r="AH46" s="208"/>
      <c r="AI46" s="208"/>
      <c r="AJ46" s="208"/>
      <c r="AK46" s="208"/>
      <c r="AL46" s="208"/>
      <c r="AM46" s="208" t="n">
        <v>21</v>
      </c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customFormat="false" ht="12.75" hidden="false" customHeight="true" outlineLevel="1" collapsed="false">
      <c r="A47" s="204"/>
      <c r="B47" s="219" t="s">
        <v>294</v>
      </c>
      <c r="C47" s="219"/>
      <c r="D47" s="219"/>
      <c r="E47" s="219"/>
      <c r="F47" s="219"/>
      <c r="G47" s="219"/>
      <c r="H47" s="206"/>
      <c r="I47" s="207"/>
      <c r="J47" s="208"/>
      <c r="K47" s="208"/>
      <c r="L47" s="208"/>
      <c r="M47" s="208"/>
      <c r="N47" s="208"/>
      <c r="O47" s="208"/>
      <c r="P47" s="208"/>
      <c r="Q47" s="208"/>
      <c r="R47" s="208"/>
      <c r="S47" s="208"/>
      <c r="T47" s="208"/>
      <c r="U47" s="208"/>
      <c r="V47" s="208"/>
      <c r="W47" s="208"/>
      <c r="X47" s="208"/>
      <c r="Y47" s="208"/>
      <c r="Z47" s="208"/>
      <c r="AA47" s="208"/>
      <c r="AB47" s="208"/>
      <c r="AC47" s="208" t="n">
        <v>0</v>
      </c>
      <c r="AD47" s="208"/>
      <c r="AE47" s="208"/>
      <c r="AF47" s="208"/>
      <c r="AG47" s="208"/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customFormat="false" ht="12.75" hidden="false" customHeight="true" outlineLevel="1" collapsed="false">
      <c r="A48" s="204"/>
      <c r="B48" s="219" t="s">
        <v>295</v>
      </c>
      <c r="C48" s="219"/>
      <c r="D48" s="219"/>
      <c r="E48" s="219"/>
      <c r="F48" s="219"/>
      <c r="G48" s="219"/>
      <c r="H48" s="206"/>
      <c r="I48" s="207"/>
      <c r="J48" s="208"/>
      <c r="K48" s="208"/>
      <c r="L48" s="208"/>
      <c r="M48" s="208"/>
      <c r="N48" s="208"/>
      <c r="O48" s="208"/>
      <c r="P48" s="208"/>
      <c r="Q48" s="208"/>
      <c r="R48" s="208"/>
      <c r="S48" s="208"/>
      <c r="T48" s="208"/>
      <c r="U48" s="208"/>
      <c r="V48" s="208"/>
      <c r="W48" s="208"/>
      <c r="X48" s="208"/>
      <c r="Y48" s="208"/>
      <c r="Z48" s="208"/>
      <c r="AA48" s="208"/>
      <c r="AB48" s="208"/>
      <c r="AC48" s="208" t="n">
        <v>1</v>
      </c>
      <c r="AD48" s="208"/>
      <c r="AE48" s="208"/>
      <c r="AF48" s="208"/>
      <c r="AG48" s="208"/>
      <c r="AH48" s="208"/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customFormat="false" ht="12.75" hidden="false" customHeight="false" outlineLevel="1" collapsed="false">
      <c r="A49" s="209" t="n">
        <v>16</v>
      </c>
      <c r="B49" s="210" t="s">
        <v>296</v>
      </c>
      <c r="C49" s="211" t="s">
        <v>443</v>
      </c>
      <c r="D49" s="212" t="s">
        <v>247</v>
      </c>
      <c r="E49" s="213" t="n">
        <v>682.29</v>
      </c>
      <c r="F49" s="214"/>
      <c r="G49" s="215" t="n">
        <f aca="false">ROUND(E49*F49,2)</f>
        <v>0</v>
      </c>
      <c r="H49" s="206" t="s">
        <v>231</v>
      </c>
      <c r="I49" s="207" t="s">
        <v>154</v>
      </c>
      <c r="J49" s="208"/>
      <c r="K49" s="208"/>
      <c r="L49" s="208"/>
      <c r="M49" s="208"/>
      <c r="N49" s="208"/>
      <c r="O49" s="208"/>
      <c r="P49" s="208"/>
      <c r="Q49" s="208"/>
      <c r="R49" s="208"/>
      <c r="S49" s="208"/>
      <c r="T49" s="208"/>
      <c r="U49" s="208"/>
      <c r="V49" s="208"/>
      <c r="W49" s="208"/>
      <c r="X49" s="208"/>
      <c r="Y49" s="208"/>
      <c r="Z49" s="208"/>
      <c r="AA49" s="208"/>
      <c r="AB49" s="208"/>
      <c r="AC49" s="208"/>
      <c r="AD49" s="208"/>
      <c r="AE49" s="208" t="s">
        <v>155</v>
      </c>
      <c r="AF49" s="208"/>
      <c r="AG49" s="208"/>
      <c r="AH49" s="208"/>
      <c r="AI49" s="208"/>
      <c r="AJ49" s="208"/>
      <c r="AK49" s="208"/>
      <c r="AL49" s="208"/>
      <c r="AM49" s="208" t="n">
        <v>21</v>
      </c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customFormat="false" ht="12.75" hidden="false" customHeight="true" outlineLevel="1" collapsed="false">
      <c r="A50" s="204"/>
      <c r="B50" s="216"/>
      <c r="C50" s="217" t="s">
        <v>832</v>
      </c>
      <c r="D50" s="217"/>
      <c r="E50" s="217"/>
      <c r="F50" s="217"/>
      <c r="G50" s="217"/>
      <c r="H50" s="206"/>
      <c r="I50" s="207"/>
      <c r="J50" s="208"/>
      <c r="K50" s="208"/>
      <c r="L50" s="208"/>
      <c r="M50" s="208"/>
      <c r="N50" s="208"/>
      <c r="O50" s="208"/>
      <c r="P50" s="208"/>
      <c r="Q50" s="208"/>
      <c r="R50" s="208"/>
      <c r="S50" s="208"/>
      <c r="T50" s="208"/>
      <c r="U50" s="208"/>
      <c r="V50" s="208"/>
      <c r="W50" s="208"/>
      <c r="X50" s="208"/>
      <c r="Y50" s="208"/>
      <c r="Z50" s="208"/>
      <c r="AA50" s="208"/>
      <c r="AB50" s="208"/>
      <c r="AC50" s="208"/>
      <c r="AD50" s="208"/>
      <c r="AE50" s="208"/>
      <c r="AF50" s="208"/>
      <c r="AG50" s="208"/>
      <c r="AH50" s="208"/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18" t="str">
        <f aca="false">C50</f>
        <v>přesun materiálu pro zpětný zásyp</v>
      </c>
      <c r="BB50" s="208"/>
      <c r="BC50" s="208"/>
      <c r="BD50" s="208"/>
      <c r="BE50" s="208"/>
      <c r="BF50" s="208"/>
      <c r="BG50" s="208"/>
      <c r="BH50" s="208"/>
    </row>
    <row r="51" customFormat="false" ht="12.75" hidden="false" customHeight="true" outlineLevel="1" collapsed="false">
      <c r="A51" s="204"/>
      <c r="B51" s="219" t="s">
        <v>298</v>
      </c>
      <c r="C51" s="219"/>
      <c r="D51" s="219"/>
      <c r="E51" s="219"/>
      <c r="F51" s="219"/>
      <c r="G51" s="219"/>
      <c r="H51" s="206"/>
      <c r="I51" s="207"/>
      <c r="J51" s="208"/>
      <c r="K51" s="208"/>
      <c r="L51" s="208"/>
      <c r="M51" s="208"/>
      <c r="N51" s="208"/>
      <c r="O51" s="208"/>
      <c r="P51" s="208"/>
      <c r="Q51" s="208"/>
      <c r="R51" s="208"/>
      <c r="S51" s="208"/>
      <c r="T51" s="208"/>
      <c r="U51" s="208"/>
      <c r="V51" s="208"/>
      <c r="W51" s="208"/>
      <c r="X51" s="208"/>
      <c r="Y51" s="208"/>
      <c r="Z51" s="208"/>
      <c r="AA51" s="208"/>
      <c r="AB51" s="208"/>
      <c r="AC51" s="208" t="n">
        <v>0</v>
      </c>
      <c r="AD51" s="208"/>
      <c r="AE51" s="208"/>
      <c r="AF51" s="208"/>
      <c r="AG51" s="208"/>
      <c r="AH51" s="208"/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customFormat="false" ht="12.75" hidden="false" customHeight="true" outlineLevel="1" collapsed="false">
      <c r="A52" s="204"/>
      <c r="B52" s="219" t="s">
        <v>299</v>
      </c>
      <c r="C52" s="219"/>
      <c r="D52" s="219"/>
      <c r="E52" s="219"/>
      <c r="F52" s="219"/>
      <c r="G52" s="219"/>
      <c r="H52" s="206"/>
      <c r="I52" s="207"/>
      <c r="J52" s="208"/>
      <c r="K52" s="208"/>
      <c r="L52" s="208"/>
      <c r="M52" s="208"/>
      <c r="N52" s="208"/>
      <c r="O52" s="208"/>
      <c r="P52" s="208"/>
      <c r="Q52" s="208"/>
      <c r="R52" s="208"/>
      <c r="S52" s="208"/>
      <c r="T52" s="208"/>
      <c r="U52" s="208"/>
      <c r="V52" s="208"/>
      <c r="W52" s="208"/>
      <c r="X52" s="208"/>
      <c r="Y52" s="208"/>
      <c r="Z52" s="208"/>
      <c r="AA52" s="208"/>
      <c r="AB52" s="208"/>
      <c r="AC52" s="208"/>
      <c r="AD52" s="208"/>
      <c r="AE52" s="208" t="s">
        <v>173</v>
      </c>
      <c r="AF52" s="208"/>
      <c r="AG52" s="208"/>
      <c r="AH52" s="208"/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customFormat="false" ht="12.75" hidden="false" customHeight="false" outlineLevel="1" collapsed="false">
      <c r="A53" s="209" t="n">
        <v>17</v>
      </c>
      <c r="B53" s="210" t="s">
        <v>300</v>
      </c>
      <c r="C53" s="211" t="s">
        <v>444</v>
      </c>
      <c r="D53" s="212" t="s">
        <v>247</v>
      </c>
      <c r="E53" s="213" t="n">
        <v>860.69</v>
      </c>
      <c r="F53" s="214"/>
      <c r="G53" s="215" t="n">
        <f aca="false">ROUND(E53*F53,2)</f>
        <v>0</v>
      </c>
      <c r="H53" s="206" t="s">
        <v>231</v>
      </c>
      <c r="I53" s="207" t="s">
        <v>154</v>
      </c>
      <c r="J53" s="208"/>
      <c r="K53" s="208"/>
      <c r="L53" s="208"/>
      <c r="M53" s="208"/>
      <c r="N53" s="208"/>
      <c r="O53" s="208"/>
      <c r="P53" s="208"/>
      <c r="Q53" s="208"/>
      <c r="R53" s="208"/>
      <c r="S53" s="208"/>
      <c r="T53" s="208"/>
      <c r="U53" s="208"/>
      <c r="V53" s="208"/>
      <c r="W53" s="208"/>
      <c r="X53" s="208"/>
      <c r="Y53" s="208"/>
      <c r="Z53" s="208"/>
      <c r="AA53" s="208"/>
      <c r="AB53" s="208"/>
      <c r="AC53" s="208"/>
      <c r="AD53" s="208"/>
      <c r="AE53" s="208" t="s">
        <v>155</v>
      </c>
      <c r="AF53" s="208"/>
      <c r="AG53" s="208"/>
      <c r="AH53" s="208"/>
      <c r="AI53" s="208"/>
      <c r="AJ53" s="208"/>
      <c r="AK53" s="208"/>
      <c r="AL53" s="208"/>
      <c r="AM53" s="208" t="n">
        <v>21</v>
      </c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customFormat="false" ht="12.75" hidden="false" customHeight="true" outlineLevel="1" collapsed="false">
      <c r="A54" s="204"/>
      <c r="B54" s="216"/>
      <c r="C54" s="217" t="s">
        <v>833</v>
      </c>
      <c r="D54" s="217"/>
      <c r="E54" s="217"/>
      <c r="F54" s="217"/>
      <c r="G54" s="217"/>
      <c r="H54" s="206"/>
      <c r="I54" s="207"/>
      <c r="J54" s="208"/>
      <c r="K54" s="208"/>
      <c r="L54" s="208"/>
      <c r="M54" s="208"/>
      <c r="N54" s="208"/>
      <c r="O54" s="208"/>
      <c r="P54" s="208"/>
      <c r="Q54" s="208"/>
      <c r="R54" s="208"/>
      <c r="S54" s="208"/>
      <c r="T54" s="208"/>
      <c r="U54" s="208"/>
      <c r="V54" s="208"/>
      <c r="W54" s="208"/>
      <c r="X54" s="208"/>
      <c r="Y54" s="208"/>
      <c r="Z54" s="208"/>
      <c r="AA54" s="208"/>
      <c r="AB54" s="208"/>
      <c r="AC54" s="208"/>
      <c r="AD54" s="208"/>
      <c r="AE54" s="208"/>
      <c r="AF54" s="208"/>
      <c r="AG54" s="208"/>
      <c r="AH54" s="208"/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18" t="str">
        <f aca="false">C54</f>
        <v>uložení materiálu na skládku</v>
      </c>
      <c r="BB54" s="208"/>
      <c r="BC54" s="208"/>
      <c r="BD54" s="208"/>
      <c r="BE54" s="208"/>
      <c r="BF54" s="208"/>
      <c r="BG54" s="208"/>
      <c r="BH54" s="208"/>
    </row>
    <row r="55" customFormat="false" ht="12.75" hidden="false" customHeight="true" outlineLevel="1" collapsed="false">
      <c r="A55" s="204"/>
      <c r="B55" s="219" t="s">
        <v>302</v>
      </c>
      <c r="C55" s="219"/>
      <c r="D55" s="219"/>
      <c r="E55" s="219"/>
      <c r="F55" s="219"/>
      <c r="G55" s="219"/>
      <c r="H55" s="206"/>
      <c r="I55" s="207"/>
      <c r="J55" s="208"/>
      <c r="K55" s="208"/>
      <c r="L55" s="208"/>
      <c r="M55" s="208"/>
      <c r="N55" s="208"/>
      <c r="O55" s="208"/>
      <c r="P55" s="208"/>
      <c r="Q55" s="208"/>
      <c r="R55" s="208"/>
      <c r="S55" s="208"/>
      <c r="T55" s="208"/>
      <c r="U55" s="208"/>
      <c r="V55" s="208"/>
      <c r="W55" s="208"/>
      <c r="X55" s="208"/>
      <c r="Y55" s="208"/>
      <c r="Z55" s="208"/>
      <c r="AA55" s="208"/>
      <c r="AB55" s="208"/>
      <c r="AC55" s="208" t="n">
        <v>0</v>
      </c>
      <c r="AD55" s="208"/>
      <c r="AE55" s="208"/>
      <c r="AF55" s="208"/>
      <c r="AG55" s="208"/>
      <c r="AH55" s="208"/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customFormat="false" ht="12.75" hidden="false" customHeight="true" outlineLevel="1" collapsed="false">
      <c r="A56" s="204"/>
      <c r="B56" s="219" t="s">
        <v>303</v>
      </c>
      <c r="C56" s="219"/>
      <c r="D56" s="219"/>
      <c r="E56" s="219"/>
      <c r="F56" s="219"/>
      <c r="G56" s="219"/>
      <c r="H56" s="206"/>
      <c r="I56" s="207"/>
      <c r="J56" s="208"/>
      <c r="K56" s="208"/>
      <c r="L56" s="208"/>
      <c r="M56" s="208"/>
      <c r="N56" s="208"/>
      <c r="O56" s="208"/>
      <c r="P56" s="208"/>
      <c r="Q56" s="208"/>
      <c r="R56" s="208"/>
      <c r="S56" s="208"/>
      <c r="T56" s="208"/>
      <c r="U56" s="208"/>
      <c r="V56" s="208"/>
      <c r="W56" s="208"/>
      <c r="X56" s="208"/>
      <c r="Y56" s="208"/>
      <c r="Z56" s="208"/>
      <c r="AA56" s="208"/>
      <c r="AB56" s="208"/>
      <c r="AC56" s="208"/>
      <c r="AD56" s="208"/>
      <c r="AE56" s="208" t="s">
        <v>173</v>
      </c>
      <c r="AF56" s="208"/>
      <c r="AG56" s="208"/>
      <c r="AH56" s="208"/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customFormat="false" ht="12.75" hidden="false" customHeight="false" outlineLevel="1" collapsed="false">
      <c r="A57" s="209" t="n">
        <v>18</v>
      </c>
      <c r="B57" s="210" t="s">
        <v>304</v>
      </c>
      <c r="C57" s="211" t="s">
        <v>305</v>
      </c>
      <c r="D57" s="212" t="s">
        <v>247</v>
      </c>
      <c r="E57" s="213" t="n">
        <v>682.29</v>
      </c>
      <c r="F57" s="214"/>
      <c r="G57" s="215" t="n">
        <f aca="false">ROUND(E57*F57,2)</f>
        <v>0</v>
      </c>
      <c r="H57" s="206" t="s">
        <v>231</v>
      </c>
      <c r="I57" s="207" t="s">
        <v>154</v>
      </c>
      <c r="J57" s="208"/>
      <c r="K57" s="208"/>
      <c r="L57" s="208"/>
      <c r="M57" s="208"/>
      <c r="N57" s="208"/>
      <c r="O57" s="208"/>
      <c r="P57" s="208"/>
      <c r="Q57" s="208"/>
      <c r="R57" s="208"/>
      <c r="S57" s="208"/>
      <c r="T57" s="208"/>
      <c r="U57" s="208"/>
      <c r="V57" s="208"/>
      <c r="W57" s="208"/>
      <c r="X57" s="208"/>
      <c r="Y57" s="208"/>
      <c r="Z57" s="208"/>
      <c r="AA57" s="208"/>
      <c r="AB57" s="208"/>
      <c r="AC57" s="208"/>
      <c r="AD57" s="208"/>
      <c r="AE57" s="208" t="s">
        <v>155</v>
      </c>
      <c r="AF57" s="208"/>
      <c r="AG57" s="208"/>
      <c r="AH57" s="208"/>
      <c r="AI57" s="208"/>
      <c r="AJ57" s="208"/>
      <c r="AK57" s="208"/>
      <c r="AL57" s="208"/>
      <c r="AM57" s="208" t="n">
        <v>21</v>
      </c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customFormat="false" ht="12.75" hidden="false" customHeight="true" outlineLevel="1" collapsed="false">
      <c r="A58" s="204"/>
      <c r="B58" s="216"/>
      <c r="C58" s="217" t="s">
        <v>306</v>
      </c>
      <c r="D58" s="217"/>
      <c r="E58" s="217"/>
      <c r="F58" s="217"/>
      <c r="G58" s="217"/>
      <c r="H58" s="206"/>
      <c r="I58" s="207"/>
      <c r="J58" s="208"/>
      <c r="K58" s="208"/>
      <c r="L58" s="208"/>
      <c r="M58" s="208"/>
      <c r="N58" s="208"/>
      <c r="O58" s="208"/>
      <c r="P58" s="208"/>
      <c r="Q58" s="208"/>
      <c r="R58" s="208"/>
      <c r="S58" s="208"/>
      <c r="T58" s="208"/>
      <c r="U58" s="208"/>
      <c r="V58" s="208"/>
      <c r="W58" s="208"/>
      <c r="X58" s="208"/>
      <c r="Y58" s="208"/>
      <c r="Z58" s="208"/>
      <c r="AA58" s="208"/>
      <c r="AB58" s="208"/>
      <c r="AC58" s="208"/>
      <c r="AD58" s="208"/>
      <c r="AE58" s="208"/>
      <c r="AF58" s="208"/>
      <c r="AG58" s="208"/>
      <c r="AH58" s="208"/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18" t="str">
        <f aca="false">C58</f>
        <v>včetně strojního přemístění materiálu pro zásyp ze vzdálenosti do 10 m od okraje zásypu</v>
      </c>
      <c r="BB58" s="208"/>
      <c r="BC58" s="208"/>
      <c r="BD58" s="208"/>
      <c r="BE58" s="208"/>
      <c r="BF58" s="208"/>
      <c r="BG58" s="208"/>
      <c r="BH58" s="208"/>
    </row>
    <row r="59" customFormat="false" ht="12.75" hidden="false" customHeight="true" outlineLevel="1" collapsed="false">
      <c r="A59" s="204"/>
      <c r="B59" s="219" t="s">
        <v>307</v>
      </c>
      <c r="C59" s="219"/>
      <c r="D59" s="219"/>
      <c r="E59" s="219"/>
      <c r="F59" s="219"/>
      <c r="G59" s="219"/>
      <c r="H59" s="206"/>
      <c r="I59" s="207"/>
      <c r="J59" s="208"/>
      <c r="K59" s="208"/>
      <c r="L59" s="208"/>
      <c r="M59" s="208"/>
      <c r="N59" s="208"/>
      <c r="O59" s="208"/>
      <c r="P59" s="208"/>
      <c r="Q59" s="208"/>
      <c r="R59" s="208"/>
      <c r="S59" s="208"/>
      <c r="T59" s="208"/>
      <c r="U59" s="208"/>
      <c r="V59" s="208"/>
      <c r="W59" s="208"/>
      <c r="X59" s="208"/>
      <c r="Y59" s="208"/>
      <c r="Z59" s="208"/>
      <c r="AA59" s="208"/>
      <c r="AB59" s="208"/>
      <c r="AC59" s="208" t="n">
        <v>0</v>
      </c>
      <c r="AD59" s="208"/>
      <c r="AE59" s="208"/>
      <c r="AF59" s="208"/>
      <c r="AG59" s="208"/>
      <c r="AH59" s="208"/>
      <c r="AI59" s="208"/>
      <c r="AJ59" s="208"/>
      <c r="AK59" s="208"/>
      <c r="AL59" s="208"/>
      <c r="AM59" s="208"/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</row>
    <row r="60" customFormat="false" ht="22.5" hidden="false" customHeight="true" outlineLevel="1" collapsed="false">
      <c r="A60" s="204"/>
      <c r="B60" s="219" t="s">
        <v>308</v>
      </c>
      <c r="C60" s="219"/>
      <c r="D60" s="219"/>
      <c r="E60" s="219"/>
      <c r="F60" s="219"/>
      <c r="G60" s="219"/>
      <c r="H60" s="206"/>
      <c r="I60" s="207"/>
      <c r="J60" s="208"/>
      <c r="K60" s="208"/>
      <c r="L60" s="208"/>
      <c r="M60" s="208"/>
      <c r="N60" s="208"/>
      <c r="O60" s="208"/>
      <c r="P60" s="208"/>
      <c r="Q60" s="208"/>
      <c r="R60" s="208"/>
      <c r="S60" s="208"/>
      <c r="T60" s="208"/>
      <c r="U60" s="208"/>
      <c r="V60" s="208"/>
      <c r="W60" s="208"/>
      <c r="X60" s="208"/>
      <c r="Y60" s="208"/>
      <c r="Z60" s="208"/>
      <c r="AA60" s="208"/>
      <c r="AB60" s="208"/>
      <c r="AC60" s="208"/>
      <c r="AD60" s="208"/>
      <c r="AE60" s="208" t="s">
        <v>173</v>
      </c>
      <c r="AF60" s="208"/>
      <c r="AG60" s="208"/>
      <c r="AH60" s="208"/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18" t="str">
        <f aca="false">B60</f>
        <v>sypaninou z vhodných hornin tř. 1 - 4 nebo materiálem připraveným podél výkopu ve vzdálenosti do 3 m od jeho kraje, pro jakoukoliv hloubku výkopu a jakoukoliv míru zhutnění,</v>
      </c>
      <c r="BA60" s="208"/>
      <c r="BB60" s="208"/>
      <c r="BC60" s="208"/>
      <c r="BD60" s="208"/>
      <c r="BE60" s="208"/>
      <c r="BF60" s="208"/>
      <c r="BG60" s="208"/>
      <c r="BH60" s="208"/>
    </row>
    <row r="61" customFormat="false" ht="12.75" hidden="false" customHeight="false" outlineLevel="1" collapsed="false">
      <c r="A61" s="209" t="n">
        <v>19</v>
      </c>
      <c r="B61" s="210" t="s">
        <v>309</v>
      </c>
      <c r="C61" s="211" t="s">
        <v>310</v>
      </c>
      <c r="D61" s="212" t="s">
        <v>247</v>
      </c>
      <c r="E61" s="213" t="n">
        <v>239.88</v>
      </c>
      <c r="F61" s="214"/>
      <c r="G61" s="215" t="n">
        <f aca="false">ROUND(E61*F61,2)</f>
        <v>0</v>
      </c>
      <c r="H61" s="206" t="s">
        <v>231</v>
      </c>
      <c r="I61" s="207" t="s">
        <v>154</v>
      </c>
      <c r="J61" s="208"/>
      <c r="K61" s="208"/>
      <c r="L61" s="208"/>
      <c r="M61" s="208"/>
      <c r="N61" s="208"/>
      <c r="O61" s="208"/>
      <c r="P61" s="208"/>
      <c r="Q61" s="208"/>
      <c r="R61" s="208"/>
      <c r="S61" s="208"/>
      <c r="T61" s="208"/>
      <c r="U61" s="208"/>
      <c r="V61" s="208"/>
      <c r="W61" s="208"/>
      <c r="X61" s="208"/>
      <c r="Y61" s="208"/>
      <c r="Z61" s="208"/>
      <c r="AA61" s="208"/>
      <c r="AB61" s="208"/>
      <c r="AC61" s="208"/>
      <c r="AD61" s="208"/>
      <c r="AE61" s="208" t="s">
        <v>155</v>
      </c>
      <c r="AF61" s="208"/>
      <c r="AG61" s="208"/>
      <c r="AH61" s="208"/>
      <c r="AI61" s="208"/>
      <c r="AJ61" s="208"/>
      <c r="AK61" s="208"/>
      <c r="AL61" s="208"/>
      <c r="AM61" s="208" t="n">
        <v>21</v>
      </c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customFormat="false" ht="12.75" hidden="false" customHeight="false" outlineLevel="1" collapsed="false">
      <c r="A62" s="209" t="n">
        <v>20</v>
      </c>
      <c r="B62" s="210" t="s">
        <v>311</v>
      </c>
      <c r="C62" s="211" t="s">
        <v>312</v>
      </c>
      <c r="D62" s="212" t="s">
        <v>247</v>
      </c>
      <c r="E62" s="213" t="n">
        <v>307.94</v>
      </c>
      <c r="F62" s="214"/>
      <c r="G62" s="215" t="n">
        <f aca="false">ROUND(E62*F62,2)</f>
        <v>0</v>
      </c>
      <c r="H62" s="206"/>
      <c r="I62" s="207" t="s">
        <v>313</v>
      </c>
      <c r="J62" s="208"/>
      <c r="K62" s="208"/>
      <c r="L62" s="208"/>
      <c r="M62" s="208"/>
      <c r="N62" s="208"/>
      <c r="O62" s="208"/>
      <c r="P62" s="208"/>
      <c r="Q62" s="208"/>
      <c r="R62" s="208"/>
      <c r="S62" s="208"/>
      <c r="T62" s="208"/>
      <c r="U62" s="208"/>
      <c r="V62" s="208"/>
      <c r="W62" s="208"/>
      <c r="X62" s="208"/>
      <c r="Y62" s="208"/>
      <c r="Z62" s="208"/>
      <c r="AA62" s="208"/>
      <c r="AB62" s="208"/>
      <c r="AC62" s="208"/>
      <c r="AD62" s="208"/>
      <c r="AE62" s="208" t="s">
        <v>314</v>
      </c>
      <c r="AF62" s="208" t="n">
        <v>1</v>
      </c>
      <c r="AG62" s="208"/>
      <c r="AH62" s="208"/>
      <c r="AI62" s="208"/>
      <c r="AJ62" s="208"/>
      <c r="AK62" s="208"/>
      <c r="AL62" s="208"/>
      <c r="AM62" s="208" t="n">
        <v>21</v>
      </c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</row>
    <row r="63" customFormat="false" ht="12.75" hidden="false" customHeight="false" outlineLevel="1" collapsed="false">
      <c r="A63" s="209" t="n">
        <v>21</v>
      </c>
      <c r="B63" s="210" t="s">
        <v>412</v>
      </c>
      <c r="C63" s="211" t="s">
        <v>316</v>
      </c>
      <c r="D63" s="212" t="s">
        <v>247</v>
      </c>
      <c r="E63" s="213" t="n">
        <v>307.94</v>
      </c>
      <c r="F63" s="214"/>
      <c r="G63" s="215" t="n">
        <f aca="false">ROUND(E63*F63,2)</f>
        <v>0</v>
      </c>
      <c r="H63" s="206"/>
      <c r="I63" s="207" t="s">
        <v>313</v>
      </c>
      <c r="J63" s="208"/>
      <c r="K63" s="208"/>
      <c r="L63" s="208"/>
      <c r="M63" s="208"/>
      <c r="N63" s="208"/>
      <c r="O63" s="208"/>
      <c r="P63" s="208"/>
      <c r="Q63" s="208"/>
      <c r="R63" s="208"/>
      <c r="S63" s="208"/>
      <c r="T63" s="208"/>
      <c r="U63" s="208"/>
      <c r="V63" s="208"/>
      <c r="W63" s="208"/>
      <c r="X63" s="208"/>
      <c r="Y63" s="208"/>
      <c r="Z63" s="208"/>
      <c r="AA63" s="208"/>
      <c r="AB63" s="208"/>
      <c r="AC63" s="208"/>
      <c r="AD63" s="208"/>
      <c r="AE63" s="208" t="s">
        <v>314</v>
      </c>
      <c r="AF63" s="208" t="n">
        <v>1</v>
      </c>
      <c r="AG63" s="208"/>
      <c r="AH63" s="208"/>
      <c r="AI63" s="208"/>
      <c r="AJ63" s="208"/>
      <c r="AK63" s="208"/>
      <c r="AL63" s="208"/>
      <c r="AM63" s="208" t="n">
        <v>21</v>
      </c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</row>
    <row r="64" customFormat="false" ht="12.75" hidden="false" customHeight="false" outlineLevel="1" collapsed="false">
      <c r="A64" s="209" t="n">
        <v>22</v>
      </c>
      <c r="B64" s="210" t="s">
        <v>834</v>
      </c>
      <c r="C64" s="211" t="s">
        <v>835</v>
      </c>
      <c r="D64" s="212" t="s">
        <v>221</v>
      </c>
      <c r="E64" s="213" t="n">
        <v>161.39</v>
      </c>
      <c r="F64" s="214"/>
      <c r="G64" s="215" t="n">
        <f aca="false">ROUND(E64*F64,2)</f>
        <v>0</v>
      </c>
      <c r="H64" s="206"/>
      <c r="I64" s="207" t="s">
        <v>313</v>
      </c>
      <c r="J64" s="208"/>
      <c r="K64" s="208"/>
      <c r="L64" s="208"/>
      <c r="M64" s="208"/>
      <c r="N64" s="208"/>
      <c r="O64" s="208"/>
      <c r="P64" s="208"/>
      <c r="Q64" s="208"/>
      <c r="R64" s="208"/>
      <c r="S64" s="208"/>
      <c r="T64" s="208"/>
      <c r="U64" s="208"/>
      <c r="V64" s="208"/>
      <c r="W64" s="208"/>
      <c r="X64" s="208"/>
      <c r="Y64" s="208"/>
      <c r="Z64" s="208"/>
      <c r="AA64" s="208"/>
      <c r="AB64" s="208"/>
      <c r="AC64" s="208"/>
      <c r="AD64" s="208"/>
      <c r="AE64" s="208" t="s">
        <v>314</v>
      </c>
      <c r="AF64" s="208" t="n">
        <v>1</v>
      </c>
      <c r="AG64" s="208"/>
      <c r="AH64" s="208"/>
      <c r="AI64" s="208"/>
      <c r="AJ64" s="208"/>
      <c r="AK64" s="208"/>
      <c r="AL64" s="208"/>
      <c r="AM64" s="208" t="n">
        <v>21</v>
      </c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08"/>
      <c r="BB64" s="208"/>
      <c r="BC64" s="208"/>
      <c r="BD64" s="208"/>
      <c r="BE64" s="208"/>
      <c r="BF64" s="208"/>
      <c r="BG64" s="208"/>
      <c r="BH64" s="208"/>
    </row>
    <row r="65" customFormat="false" ht="12.75" hidden="false" customHeight="true" outlineLevel="1" collapsed="false">
      <c r="A65" s="204"/>
      <c r="B65" s="216"/>
      <c r="C65" s="217" t="s">
        <v>836</v>
      </c>
      <c r="D65" s="217"/>
      <c r="E65" s="217"/>
      <c r="F65" s="217"/>
      <c r="G65" s="217"/>
      <c r="H65" s="206"/>
      <c r="I65" s="207"/>
      <c r="J65" s="208"/>
      <c r="K65" s="208"/>
      <c r="L65" s="208"/>
      <c r="M65" s="208"/>
      <c r="N65" s="208"/>
      <c r="O65" s="208"/>
      <c r="P65" s="208"/>
      <c r="Q65" s="208"/>
      <c r="R65" s="208"/>
      <c r="S65" s="208"/>
      <c r="T65" s="208"/>
      <c r="U65" s="208"/>
      <c r="V65" s="208"/>
      <c r="W65" s="208"/>
      <c r="X65" s="208"/>
      <c r="Y65" s="208"/>
      <c r="Z65" s="208"/>
      <c r="AA65" s="208"/>
      <c r="AB65" s="208"/>
      <c r="AC65" s="208"/>
      <c r="AD65" s="208"/>
      <c r="AE65" s="208"/>
      <c r="AF65" s="208"/>
      <c r="AG65" s="208"/>
      <c r="AH65" s="208"/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18" t="str">
        <f aca="false">C65</f>
        <v>včetně startovacích a cílových jam</v>
      </c>
      <c r="BB65" s="208"/>
      <c r="BC65" s="208"/>
      <c r="BD65" s="208"/>
      <c r="BE65" s="208"/>
      <c r="BF65" s="208"/>
      <c r="BG65" s="208"/>
      <c r="BH65" s="208"/>
    </row>
    <row r="66" customFormat="false" ht="12.75" hidden="false" customHeight="false" outlineLevel="1" collapsed="false">
      <c r="A66" s="209" t="n">
        <v>23</v>
      </c>
      <c r="B66" s="210" t="s">
        <v>317</v>
      </c>
      <c r="C66" s="211" t="s">
        <v>837</v>
      </c>
      <c r="D66" s="212" t="s">
        <v>247</v>
      </c>
      <c r="E66" s="213" t="n">
        <v>682.29</v>
      </c>
      <c r="F66" s="214"/>
      <c r="G66" s="215" t="n">
        <f aca="false">ROUND(E66*F66,2)</f>
        <v>0</v>
      </c>
      <c r="H66" s="206"/>
      <c r="I66" s="207" t="s">
        <v>313</v>
      </c>
      <c r="J66" s="208"/>
      <c r="K66" s="208"/>
      <c r="L66" s="208"/>
      <c r="M66" s="208"/>
      <c r="N66" s="208"/>
      <c r="O66" s="208"/>
      <c r="P66" s="208"/>
      <c r="Q66" s="208"/>
      <c r="R66" s="208"/>
      <c r="S66" s="208"/>
      <c r="T66" s="208"/>
      <c r="U66" s="208"/>
      <c r="V66" s="208"/>
      <c r="W66" s="208"/>
      <c r="X66" s="208"/>
      <c r="Y66" s="208"/>
      <c r="Z66" s="208"/>
      <c r="AA66" s="208"/>
      <c r="AB66" s="208"/>
      <c r="AC66" s="208"/>
      <c r="AD66" s="208"/>
      <c r="AE66" s="208" t="s">
        <v>314</v>
      </c>
      <c r="AF66" s="208" t="n">
        <v>1</v>
      </c>
      <c r="AG66" s="208"/>
      <c r="AH66" s="208"/>
      <c r="AI66" s="208"/>
      <c r="AJ66" s="208"/>
      <c r="AK66" s="208"/>
      <c r="AL66" s="208"/>
      <c r="AM66" s="208" t="n">
        <v>21</v>
      </c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</row>
    <row r="67" customFormat="false" ht="12.75" hidden="false" customHeight="false" outlineLevel="0" collapsed="false">
      <c r="A67" s="196" t="s">
        <v>147</v>
      </c>
      <c r="B67" s="197" t="s">
        <v>81</v>
      </c>
      <c r="C67" s="198" t="s">
        <v>82</v>
      </c>
      <c r="D67" s="199"/>
      <c r="E67" s="200"/>
      <c r="F67" s="220" t="n">
        <f aca="false">SUM(G68:G74)</f>
        <v>0</v>
      </c>
      <c r="G67" s="220"/>
      <c r="H67" s="202"/>
      <c r="I67" s="203"/>
      <c r="AE67" s="0" t="s">
        <v>148</v>
      </c>
    </row>
    <row r="68" customFormat="false" ht="12.75" hidden="false" customHeight="true" outlineLevel="1" collapsed="false">
      <c r="A68" s="204"/>
      <c r="B68" s="205" t="s">
        <v>324</v>
      </c>
      <c r="C68" s="205"/>
      <c r="D68" s="205"/>
      <c r="E68" s="205"/>
      <c r="F68" s="205"/>
      <c r="G68" s="205"/>
      <c r="H68" s="206"/>
      <c r="I68" s="207"/>
      <c r="J68" s="208"/>
      <c r="K68" s="208"/>
      <c r="L68" s="208"/>
      <c r="M68" s="208"/>
      <c r="N68" s="208"/>
      <c r="O68" s="208"/>
      <c r="P68" s="208"/>
      <c r="Q68" s="208"/>
      <c r="R68" s="208"/>
      <c r="S68" s="208"/>
      <c r="T68" s="208"/>
      <c r="U68" s="208"/>
      <c r="V68" s="208"/>
      <c r="W68" s="208"/>
      <c r="X68" s="208"/>
      <c r="Y68" s="208"/>
      <c r="Z68" s="208"/>
      <c r="AA68" s="208"/>
      <c r="AB68" s="208"/>
      <c r="AC68" s="208" t="n">
        <v>0</v>
      </c>
      <c r="AD68" s="208"/>
      <c r="AE68" s="208"/>
      <c r="AF68" s="208"/>
      <c r="AG68" s="208"/>
      <c r="AH68" s="208"/>
      <c r="AI68" s="208"/>
      <c r="AJ68" s="208"/>
      <c r="AK68" s="208"/>
      <c r="AL68" s="208"/>
      <c r="AM68" s="208"/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08"/>
      <c r="BB68" s="208"/>
      <c r="BC68" s="208"/>
      <c r="BD68" s="208"/>
      <c r="BE68" s="208"/>
      <c r="BF68" s="208"/>
      <c r="BG68" s="208"/>
      <c r="BH68" s="208"/>
    </row>
    <row r="69" customFormat="false" ht="12.75" hidden="false" customHeight="true" outlineLevel="1" collapsed="false">
      <c r="A69" s="204"/>
      <c r="B69" s="219" t="s">
        <v>325</v>
      </c>
      <c r="C69" s="219"/>
      <c r="D69" s="219"/>
      <c r="E69" s="219"/>
      <c r="F69" s="219"/>
      <c r="G69" s="219"/>
      <c r="H69" s="206"/>
      <c r="I69" s="207"/>
      <c r="J69" s="208"/>
      <c r="K69" s="208"/>
      <c r="L69" s="208"/>
      <c r="M69" s="208"/>
      <c r="N69" s="208"/>
      <c r="O69" s="208"/>
      <c r="P69" s="208"/>
      <c r="Q69" s="208"/>
      <c r="R69" s="208"/>
      <c r="S69" s="208"/>
      <c r="T69" s="208"/>
      <c r="U69" s="208"/>
      <c r="V69" s="208"/>
      <c r="W69" s="208"/>
      <c r="X69" s="208"/>
      <c r="Y69" s="208"/>
      <c r="Z69" s="208"/>
      <c r="AA69" s="208"/>
      <c r="AB69" s="208"/>
      <c r="AC69" s="208"/>
      <c r="AD69" s="208"/>
      <c r="AE69" s="208" t="s">
        <v>173</v>
      </c>
      <c r="AF69" s="208"/>
      <c r="AG69" s="208"/>
      <c r="AH69" s="208"/>
      <c r="AI69" s="208"/>
      <c r="AJ69" s="208"/>
      <c r="AK69" s="208"/>
      <c r="AL69" s="208"/>
      <c r="AM69" s="208"/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</row>
    <row r="70" customFormat="false" ht="12.75" hidden="false" customHeight="false" outlineLevel="1" collapsed="false">
      <c r="A70" s="209" t="n">
        <v>24</v>
      </c>
      <c r="B70" s="210" t="s">
        <v>326</v>
      </c>
      <c r="C70" s="211" t="s">
        <v>327</v>
      </c>
      <c r="D70" s="212" t="s">
        <v>247</v>
      </c>
      <c r="E70" s="213" t="n">
        <v>61.48</v>
      </c>
      <c r="F70" s="214"/>
      <c r="G70" s="215" t="n">
        <f aca="false">ROUND(E70*F70,2)</f>
        <v>0</v>
      </c>
      <c r="H70" s="206" t="s">
        <v>323</v>
      </c>
      <c r="I70" s="207" t="s">
        <v>154</v>
      </c>
      <c r="J70" s="208"/>
      <c r="K70" s="208"/>
      <c r="L70" s="208"/>
      <c r="M70" s="208"/>
      <c r="N70" s="208"/>
      <c r="O70" s="208"/>
      <c r="P70" s="208"/>
      <c r="Q70" s="208"/>
      <c r="R70" s="208"/>
      <c r="S70" s="208"/>
      <c r="T70" s="208"/>
      <c r="U70" s="208"/>
      <c r="V70" s="208"/>
      <c r="W70" s="208"/>
      <c r="X70" s="208"/>
      <c r="Y70" s="208"/>
      <c r="Z70" s="208"/>
      <c r="AA70" s="208"/>
      <c r="AB70" s="208"/>
      <c r="AC70" s="208"/>
      <c r="AD70" s="208"/>
      <c r="AE70" s="208" t="s">
        <v>155</v>
      </c>
      <c r="AF70" s="208"/>
      <c r="AG70" s="208"/>
      <c r="AH70" s="208"/>
      <c r="AI70" s="208"/>
      <c r="AJ70" s="208"/>
      <c r="AK70" s="208"/>
      <c r="AL70" s="208"/>
      <c r="AM70" s="208" t="n">
        <v>21</v>
      </c>
      <c r="AN70" s="208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8"/>
      <c r="BC70" s="208"/>
      <c r="BD70" s="208"/>
      <c r="BE70" s="208"/>
      <c r="BF70" s="208"/>
      <c r="BG70" s="208"/>
      <c r="BH70" s="208"/>
    </row>
    <row r="71" customFormat="false" ht="12.75" hidden="false" customHeight="true" outlineLevel="1" collapsed="false">
      <c r="A71" s="204"/>
      <c r="B71" s="219" t="s">
        <v>838</v>
      </c>
      <c r="C71" s="219"/>
      <c r="D71" s="219"/>
      <c r="E71" s="219"/>
      <c r="F71" s="219"/>
      <c r="G71" s="219"/>
      <c r="H71" s="206"/>
      <c r="I71" s="207"/>
      <c r="J71" s="208"/>
      <c r="K71" s="208"/>
      <c r="L71" s="208"/>
      <c r="M71" s="208"/>
      <c r="N71" s="208"/>
      <c r="O71" s="208"/>
      <c r="P71" s="208"/>
      <c r="Q71" s="208"/>
      <c r="R71" s="208"/>
      <c r="S71" s="208"/>
      <c r="T71" s="208"/>
      <c r="U71" s="208"/>
      <c r="V71" s="208"/>
      <c r="W71" s="208"/>
      <c r="X71" s="208"/>
      <c r="Y71" s="208"/>
      <c r="Z71" s="208"/>
      <c r="AA71" s="208"/>
      <c r="AB71" s="208"/>
      <c r="AC71" s="208" t="n">
        <v>0</v>
      </c>
      <c r="AD71" s="208"/>
      <c r="AE71" s="208"/>
      <c r="AF71" s="208"/>
      <c r="AG71" s="208"/>
      <c r="AH71" s="208"/>
      <c r="AI71" s="208"/>
      <c r="AJ71" s="208"/>
      <c r="AK71" s="208"/>
      <c r="AL71" s="208"/>
      <c r="AM71" s="208"/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</row>
    <row r="72" customFormat="false" ht="12.75" hidden="false" customHeight="true" outlineLevel="1" collapsed="false">
      <c r="A72" s="204"/>
      <c r="B72" s="219" t="s">
        <v>839</v>
      </c>
      <c r="C72" s="219"/>
      <c r="D72" s="219"/>
      <c r="E72" s="219"/>
      <c r="F72" s="219"/>
      <c r="G72" s="219"/>
      <c r="H72" s="206"/>
      <c r="I72" s="207"/>
      <c r="J72" s="208"/>
      <c r="K72" s="208"/>
      <c r="L72" s="208"/>
      <c r="M72" s="208"/>
      <c r="N72" s="208"/>
      <c r="O72" s="208"/>
      <c r="P72" s="208"/>
      <c r="Q72" s="208"/>
      <c r="R72" s="208"/>
      <c r="S72" s="208"/>
      <c r="T72" s="208"/>
      <c r="U72" s="208"/>
      <c r="V72" s="208"/>
      <c r="W72" s="208"/>
      <c r="X72" s="208"/>
      <c r="Y72" s="208"/>
      <c r="Z72" s="208"/>
      <c r="AA72" s="208"/>
      <c r="AB72" s="208"/>
      <c r="AC72" s="208"/>
      <c r="AD72" s="208"/>
      <c r="AE72" s="208" t="s">
        <v>173</v>
      </c>
      <c r="AF72" s="208"/>
      <c r="AG72" s="208"/>
      <c r="AH72" s="208"/>
      <c r="AI72" s="208"/>
      <c r="AJ72" s="208"/>
      <c r="AK72" s="208"/>
      <c r="AL72" s="208"/>
      <c r="AM72" s="208"/>
      <c r="AN72" s="208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08"/>
      <c r="BB72" s="208"/>
      <c r="BC72" s="208"/>
      <c r="BD72" s="208"/>
      <c r="BE72" s="208"/>
      <c r="BF72" s="208"/>
      <c r="BG72" s="208"/>
      <c r="BH72" s="208"/>
    </row>
    <row r="73" customFormat="false" ht="12.75" hidden="false" customHeight="false" outlineLevel="1" collapsed="false">
      <c r="A73" s="209" t="n">
        <v>25</v>
      </c>
      <c r="B73" s="210" t="s">
        <v>840</v>
      </c>
      <c r="C73" s="211" t="s">
        <v>841</v>
      </c>
      <c r="D73" s="212" t="s">
        <v>247</v>
      </c>
      <c r="E73" s="213" t="n">
        <v>3.5</v>
      </c>
      <c r="F73" s="214"/>
      <c r="G73" s="215" t="n">
        <f aca="false">ROUND(E73*F73,2)</f>
        <v>0</v>
      </c>
      <c r="H73" s="206" t="s">
        <v>323</v>
      </c>
      <c r="I73" s="207" t="s">
        <v>154</v>
      </c>
      <c r="J73" s="208"/>
      <c r="K73" s="208"/>
      <c r="L73" s="208"/>
      <c r="M73" s="208"/>
      <c r="N73" s="208"/>
      <c r="O73" s="208"/>
      <c r="P73" s="208"/>
      <c r="Q73" s="208"/>
      <c r="R73" s="208"/>
      <c r="S73" s="208"/>
      <c r="T73" s="208"/>
      <c r="U73" s="208"/>
      <c r="V73" s="208"/>
      <c r="W73" s="208"/>
      <c r="X73" s="208"/>
      <c r="Y73" s="208"/>
      <c r="Z73" s="208"/>
      <c r="AA73" s="208"/>
      <c r="AB73" s="208"/>
      <c r="AC73" s="208"/>
      <c r="AD73" s="208"/>
      <c r="AE73" s="208" t="s">
        <v>155</v>
      </c>
      <c r="AF73" s="208"/>
      <c r="AG73" s="208"/>
      <c r="AH73" s="208"/>
      <c r="AI73" s="208"/>
      <c r="AJ73" s="208"/>
      <c r="AK73" s="208"/>
      <c r="AL73" s="208"/>
      <c r="AM73" s="208" t="n">
        <v>21</v>
      </c>
      <c r="AN73" s="208"/>
      <c r="AO73" s="208"/>
      <c r="AP73" s="208"/>
      <c r="AQ73" s="208"/>
      <c r="AR73" s="208"/>
      <c r="AS73" s="208"/>
      <c r="AT73" s="208"/>
      <c r="AU73" s="208"/>
      <c r="AV73" s="208"/>
      <c r="AW73" s="208"/>
      <c r="AX73" s="208"/>
      <c r="AY73" s="208"/>
      <c r="AZ73" s="208"/>
      <c r="BA73" s="208"/>
      <c r="BB73" s="208"/>
      <c r="BC73" s="208"/>
      <c r="BD73" s="208"/>
      <c r="BE73" s="208"/>
      <c r="BF73" s="208"/>
      <c r="BG73" s="208"/>
      <c r="BH73" s="208"/>
    </row>
    <row r="74" customFormat="false" ht="12.75" hidden="false" customHeight="false" outlineLevel="1" collapsed="false">
      <c r="A74" s="209" t="n">
        <v>26</v>
      </c>
      <c r="B74" s="210" t="s">
        <v>328</v>
      </c>
      <c r="C74" s="211" t="s">
        <v>415</v>
      </c>
      <c r="D74" s="212" t="s">
        <v>330</v>
      </c>
      <c r="E74" s="213" t="n">
        <v>467.1</v>
      </c>
      <c r="F74" s="214"/>
      <c r="G74" s="215" t="n">
        <f aca="false">ROUND(E74*F74,2)</f>
        <v>0</v>
      </c>
      <c r="H74" s="206" t="s">
        <v>331</v>
      </c>
      <c r="I74" s="207" t="s">
        <v>154</v>
      </c>
      <c r="J74" s="208"/>
      <c r="K74" s="208"/>
      <c r="L74" s="208"/>
      <c r="M74" s="208"/>
      <c r="N74" s="208"/>
      <c r="O74" s="208"/>
      <c r="P74" s="208"/>
      <c r="Q74" s="208"/>
      <c r="R74" s="208"/>
      <c r="S74" s="208"/>
      <c r="T74" s="208"/>
      <c r="U74" s="208"/>
      <c r="V74" s="208"/>
      <c r="W74" s="208"/>
      <c r="X74" s="208"/>
      <c r="Y74" s="208"/>
      <c r="Z74" s="208"/>
      <c r="AA74" s="208"/>
      <c r="AB74" s="208"/>
      <c r="AC74" s="208"/>
      <c r="AD74" s="208"/>
      <c r="AE74" s="208" t="s">
        <v>155</v>
      </c>
      <c r="AF74" s="208"/>
      <c r="AG74" s="208"/>
      <c r="AH74" s="208"/>
      <c r="AI74" s="208"/>
      <c r="AJ74" s="208"/>
      <c r="AK74" s="208"/>
      <c r="AL74" s="208"/>
      <c r="AM74" s="208" t="n">
        <v>21</v>
      </c>
      <c r="AN74" s="208"/>
      <c r="AO74" s="208"/>
      <c r="AP74" s="208"/>
      <c r="AQ74" s="208"/>
      <c r="AR74" s="208"/>
      <c r="AS74" s="208"/>
      <c r="AT74" s="208"/>
      <c r="AU74" s="208"/>
      <c r="AV74" s="208"/>
      <c r="AW74" s="208"/>
      <c r="AX74" s="208"/>
      <c r="AY74" s="208"/>
      <c r="AZ74" s="208"/>
      <c r="BA74" s="208"/>
      <c r="BB74" s="208"/>
      <c r="BC74" s="208"/>
      <c r="BD74" s="208"/>
      <c r="BE74" s="208"/>
      <c r="BF74" s="208"/>
      <c r="BG74" s="208"/>
      <c r="BH74" s="208"/>
    </row>
    <row r="75" customFormat="false" ht="12.75" hidden="false" customHeight="false" outlineLevel="0" collapsed="false">
      <c r="A75" s="196" t="s">
        <v>147</v>
      </c>
      <c r="B75" s="197" t="s">
        <v>85</v>
      </c>
      <c r="C75" s="198" t="s">
        <v>86</v>
      </c>
      <c r="D75" s="199"/>
      <c r="E75" s="200"/>
      <c r="F75" s="220" t="n">
        <f aca="false">SUM(G76:G123)</f>
        <v>0</v>
      </c>
      <c r="G75" s="220"/>
      <c r="H75" s="202"/>
      <c r="I75" s="203"/>
      <c r="AE75" s="0" t="s">
        <v>148</v>
      </c>
    </row>
    <row r="76" customFormat="false" ht="12.75" hidden="false" customHeight="true" outlineLevel="1" collapsed="false">
      <c r="A76" s="204"/>
      <c r="B76" s="205" t="s">
        <v>842</v>
      </c>
      <c r="C76" s="205"/>
      <c r="D76" s="205"/>
      <c r="E76" s="205"/>
      <c r="F76" s="205"/>
      <c r="G76" s="205"/>
      <c r="H76" s="206"/>
      <c r="I76" s="207"/>
      <c r="J76" s="208"/>
      <c r="K76" s="208"/>
      <c r="L76" s="208"/>
      <c r="M76" s="208"/>
      <c r="N76" s="208"/>
      <c r="O76" s="208"/>
      <c r="P76" s="208"/>
      <c r="Q76" s="208"/>
      <c r="R76" s="208"/>
      <c r="S76" s="208"/>
      <c r="T76" s="208"/>
      <c r="U76" s="208"/>
      <c r="V76" s="208"/>
      <c r="W76" s="208"/>
      <c r="X76" s="208"/>
      <c r="Y76" s="208"/>
      <c r="Z76" s="208"/>
      <c r="AA76" s="208"/>
      <c r="AB76" s="208"/>
      <c r="AC76" s="208" t="n">
        <v>0</v>
      </c>
      <c r="AD76" s="208"/>
      <c r="AE76" s="208"/>
      <c r="AF76" s="208"/>
      <c r="AG76" s="208"/>
      <c r="AH76" s="208"/>
      <c r="AI76" s="208"/>
      <c r="AJ76" s="208"/>
      <c r="AK76" s="208"/>
      <c r="AL76" s="208"/>
      <c r="AM76" s="208"/>
      <c r="AN76" s="208"/>
      <c r="AO76" s="208"/>
      <c r="AP76" s="208"/>
      <c r="AQ76" s="208"/>
      <c r="AR76" s="208"/>
      <c r="AS76" s="208"/>
      <c r="AT76" s="208"/>
      <c r="AU76" s="208"/>
      <c r="AV76" s="208"/>
      <c r="AW76" s="208"/>
      <c r="AX76" s="208"/>
      <c r="AY76" s="208"/>
      <c r="AZ76" s="208"/>
      <c r="BA76" s="208"/>
      <c r="BB76" s="208"/>
      <c r="BC76" s="208"/>
      <c r="BD76" s="208"/>
      <c r="BE76" s="208"/>
      <c r="BF76" s="208"/>
      <c r="BG76" s="208"/>
      <c r="BH76" s="208"/>
    </row>
    <row r="77" customFormat="false" ht="12.75" hidden="false" customHeight="true" outlineLevel="1" collapsed="false">
      <c r="A77" s="204"/>
      <c r="B77" s="219" t="s">
        <v>843</v>
      </c>
      <c r="C77" s="219"/>
      <c r="D77" s="219"/>
      <c r="E77" s="219"/>
      <c r="F77" s="219"/>
      <c r="G77" s="219"/>
      <c r="H77" s="206"/>
      <c r="I77" s="207"/>
      <c r="J77" s="208"/>
      <c r="K77" s="208"/>
      <c r="L77" s="208"/>
      <c r="M77" s="208"/>
      <c r="N77" s="208"/>
      <c r="O77" s="208"/>
      <c r="P77" s="208"/>
      <c r="Q77" s="208"/>
      <c r="R77" s="208"/>
      <c r="S77" s="208"/>
      <c r="T77" s="208"/>
      <c r="U77" s="208"/>
      <c r="V77" s="208"/>
      <c r="W77" s="208"/>
      <c r="X77" s="208"/>
      <c r="Y77" s="208"/>
      <c r="Z77" s="208"/>
      <c r="AA77" s="208"/>
      <c r="AB77" s="208"/>
      <c r="AC77" s="208"/>
      <c r="AD77" s="208"/>
      <c r="AE77" s="208" t="s">
        <v>173</v>
      </c>
      <c r="AF77" s="208"/>
      <c r="AG77" s="208"/>
      <c r="AH77" s="208"/>
      <c r="AI77" s="208"/>
      <c r="AJ77" s="208"/>
      <c r="AK77" s="208"/>
      <c r="AL77" s="208"/>
      <c r="AM77" s="208"/>
      <c r="AN77" s="208"/>
      <c r="AO77" s="208"/>
      <c r="AP77" s="208"/>
      <c r="AQ77" s="208"/>
      <c r="AR77" s="208"/>
      <c r="AS77" s="208"/>
      <c r="AT77" s="208"/>
      <c r="AU77" s="208"/>
      <c r="AV77" s="208"/>
      <c r="AW77" s="208"/>
      <c r="AX77" s="208"/>
      <c r="AY77" s="208"/>
      <c r="AZ77" s="208"/>
      <c r="BA77" s="208"/>
      <c r="BB77" s="208"/>
      <c r="BC77" s="208"/>
      <c r="BD77" s="208"/>
      <c r="BE77" s="208"/>
      <c r="BF77" s="208"/>
      <c r="BG77" s="208"/>
      <c r="BH77" s="208"/>
    </row>
    <row r="78" customFormat="false" ht="12.75" hidden="false" customHeight="true" outlineLevel="1" collapsed="false">
      <c r="A78" s="204"/>
      <c r="B78" s="219" t="s">
        <v>844</v>
      </c>
      <c r="C78" s="219"/>
      <c r="D78" s="219"/>
      <c r="E78" s="219"/>
      <c r="F78" s="219"/>
      <c r="G78" s="219"/>
      <c r="H78" s="206"/>
      <c r="I78" s="207"/>
      <c r="J78" s="208"/>
      <c r="K78" s="208"/>
      <c r="L78" s="208"/>
      <c r="M78" s="208"/>
      <c r="N78" s="208"/>
      <c r="O78" s="208"/>
      <c r="P78" s="208"/>
      <c r="Q78" s="208"/>
      <c r="R78" s="208"/>
      <c r="S78" s="208"/>
      <c r="T78" s="208"/>
      <c r="U78" s="208"/>
      <c r="V78" s="208"/>
      <c r="W78" s="208"/>
      <c r="X78" s="208"/>
      <c r="Y78" s="208"/>
      <c r="Z78" s="208"/>
      <c r="AA78" s="208"/>
      <c r="AB78" s="208"/>
      <c r="AC78" s="208" t="n">
        <v>1</v>
      </c>
      <c r="AD78" s="208"/>
      <c r="AE78" s="208"/>
      <c r="AF78" s="208"/>
      <c r="AG78" s="208"/>
      <c r="AH78" s="208"/>
      <c r="AI78" s="208"/>
      <c r="AJ78" s="208"/>
      <c r="AK78" s="208"/>
      <c r="AL78" s="208"/>
      <c r="AM78" s="208"/>
      <c r="AN78" s="208"/>
      <c r="AO78" s="208"/>
      <c r="AP78" s="208"/>
      <c r="AQ78" s="208"/>
      <c r="AR78" s="208"/>
      <c r="AS78" s="208"/>
      <c r="AT78" s="208"/>
      <c r="AU78" s="208"/>
      <c r="AV78" s="208"/>
      <c r="AW78" s="208"/>
      <c r="AX78" s="208"/>
      <c r="AY78" s="208"/>
      <c r="AZ78" s="208"/>
      <c r="BA78" s="208"/>
      <c r="BB78" s="208"/>
      <c r="BC78" s="208"/>
      <c r="BD78" s="208"/>
      <c r="BE78" s="208"/>
      <c r="BF78" s="208"/>
      <c r="BG78" s="208"/>
      <c r="BH78" s="208"/>
    </row>
    <row r="79" customFormat="false" ht="12.75" hidden="false" customHeight="false" outlineLevel="1" collapsed="false">
      <c r="A79" s="209" t="n">
        <v>27</v>
      </c>
      <c r="B79" s="210" t="s">
        <v>845</v>
      </c>
      <c r="C79" s="211" t="s">
        <v>846</v>
      </c>
      <c r="D79" s="212" t="s">
        <v>221</v>
      </c>
      <c r="E79" s="213" t="n">
        <v>161.39</v>
      </c>
      <c r="F79" s="214"/>
      <c r="G79" s="215" t="n">
        <f aca="false">ROUND(E79*F79,2)</f>
        <v>0</v>
      </c>
      <c r="H79" s="206" t="s">
        <v>323</v>
      </c>
      <c r="I79" s="207" t="s">
        <v>154</v>
      </c>
      <c r="J79" s="208"/>
      <c r="K79" s="208"/>
      <c r="L79" s="208"/>
      <c r="M79" s="208"/>
      <c r="N79" s="208"/>
      <c r="O79" s="208"/>
      <c r="P79" s="208"/>
      <c r="Q79" s="208"/>
      <c r="R79" s="208"/>
      <c r="S79" s="208"/>
      <c r="T79" s="208"/>
      <c r="U79" s="208"/>
      <c r="V79" s="208"/>
      <c r="W79" s="208"/>
      <c r="X79" s="208"/>
      <c r="Y79" s="208"/>
      <c r="Z79" s="208"/>
      <c r="AA79" s="208"/>
      <c r="AB79" s="208"/>
      <c r="AC79" s="208"/>
      <c r="AD79" s="208"/>
      <c r="AE79" s="208" t="s">
        <v>155</v>
      </c>
      <c r="AF79" s="208"/>
      <c r="AG79" s="208"/>
      <c r="AH79" s="208"/>
      <c r="AI79" s="208"/>
      <c r="AJ79" s="208"/>
      <c r="AK79" s="208"/>
      <c r="AL79" s="208"/>
      <c r="AM79" s="208" t="n">
        <v>21</v>
      </c>
      <c r="AN79" s="208"/>
      <c r="AO79" s="208"/>
      <c r="AP79" s="208"/>
      <c r="AQ79" s="208"/>
      <c r="AR79" s="208"/>
      <c r="AS79" s="208"/>
      <c r="AT79" s="208"/>
      <c r="AU79" s="208"/>
      <c r="AV79" s="208"/>
      <c r="AW79" s="208"/>
      <c r="AX79" s="208"/>
      <c r="AY79" s="208"/>
      <c r="AZ79" s="208"/>
      <c r="BA79" s="208"/>
      <c r="BB79" s="208"/>
      <c r="BC79" s="208"/>
      <c r="BD79" s="208"/>
      <c r="BE79" s="208"/>
      <c r="BF79" s="208"/>
      <c r="BG79" s="208"/>
      <c r="BH79" s="208"/>
    </row>
    <row r="80" customFormat="false" ht="12.75" hidden="false" customHeight="true" outlineLevel="1" collapsed="false">
      <c r="A80" s="204"/>
      <c r="B80" s="219" t="s">
        <v>445</v>
      </c>
      <c r="C80" s="219"/>
      <c r="D80" s="219"/>
      <c r="E80" s="219"/>
      <c r="F80" s="219"/>
      <c r="G80" s="219"/>
      <c r="H80" s="206"/>
      <c r="I80" s="207"/>
      <c r="J80" s="208"/>
      <c r="K80" s="208"/>
      <c r="L80" s="208"/>
      <c r="M80" s="208"/>
      <c r="N80" s="208"/>
      <c r="O80" s="208"/>
      <c r="P80" s="208"/>
      <c r="Q80" s="208"/>
      <c r="R80" s="208"/>
      <c r="S80" s="208"/>
      <c r="T80" s="208"/>
      <c r="U80" s="208"/>
      <c r="V80" s="208"/>
      <c r="W80" s="208"/>
      <c r="X80" s="208"/>
      <c r="Y80" s="208"/>
      <c r="Z80" s="208"/>
      <c r="AA80" s="208"/>
      <c r="AB80" s="208"/>
      <c r="AC80" s="208" t="n">
        <v>0</v>
      </c>
      <c r="AD80" s="208"/>
      <c r="AE80" s="208"/>
      <c r="AF80" s="208"/>
      <c r="AG80" s="208"/>
      <c r="AH80" s="208"/>
      <c r="AI80" s="208"/>
      <c r="AJ80" s="208"/>
      <c r="AK80" s="208"/>
      <c r="AL80" s="208"/>
      <c r="AM80" s="208"/>
      <c r="AN80" s="208"/>
      <c r="AO80" s="208"/>
      <c r="AP80" s="208"/>
      <c r="AQ80" s="208"/>
      <c r="AR80" s="208"/>
      <c r="AS80" s="208"/>
      <c r="AT80" s="208"/>
      <c r="AU80" s="208"/>
      <c r="AV80" s="208"/>
      <c r="AW80" s="208"/>
      <c r="AX80" s="208"/>
      <c r="AY80" s="208"/>
      <c r="AZ80" s="208"/>
      <c r="BA80" s="208"/>
      <c r="BB80" s="208"/>
      <c r="BC80" s="208"/>
      <c r="BD80" s="208"/>
      <c r="BE80" s="208"/>
      <c r="BF80" s="208"/>
      <c r="BG80" s="208"/>
      <c r="BH80" s="208"/>
    </row>
    <row r="81" customFormat="false" ht="12.75" hidden="false" customHeight="true" outlineLevel="1" collapsed="false">
      <c r="A81" s="204"/>
      <c r="B81" s="219" t="s">
        <v>325</v>
      </c>
      <c r="C81" s="219"/>
      <c r="D81" s="219"/>
      <c r="E81" s="219"/>
      <c r="F81" s="219"/>
      <c r="G81" s="219"/>
      <c r="H81" s="206"/>
      <c r="I81" s="207"/>
      <c r="J81" s="208"/>
      <c r="K81" s="208"/>
      <c r="L81" s="208"/>
      <c r="M81" s="208"/>
      <c r="N81" s="208"/>
      <c r="O81" s="208"/>
      <c r="P81" s="208"/>
      <c r="Q81" s="208"/>
      <c r="R81" s="208"/>
      <c r="S81" s="208"/>
      <c r="T81" s="208"/>
      <c r="U81" s="208"/>
      <c r="V81" s="208"/>
      <c r="W81" s="208"/>
      <c r="X81" s="208"/>
      <c r="Y81" s="208"/>
      <c r="Z81" s="208"/>
      <c r="AA81" s="208"/>
      <c r="AB81" s="208"/>
      <c r="AC81" s="208"/>
      <c r="AD81" s="208"/>
      <c r="AE81" s="208" t="s">
        <v>173</v>
      </c>
      <c r="AF81" s="208"/>
      <c r="AG81" s="208"/>
      <c r="AH81" s="208"/>
      <c r="AI81" s="208"/>
      <c r="AJ81" s="208"/>
      <c r="AK81" s="208"/>
      <c r="AL81" s="208"/>
      <c r="AM81" s="208"/>
      <c r="AN81" s="208"/>
      <c r="AO81" s="208"/>
      <c r="AP81" s="208"/>
      <c r="AQ81" s="208"/>
      <c r="AR81" s="208"/>
      <c r="AS81" s="208"/>
      <c r="AT81" s="208"/>
      <c r="AU81" s="208"/>
      <c r="AV81" s="208"/>
      <c r="AW81" s="208"/>
      <c r="AX81" s="208"/>
      <c r="AY81" s="208"/>
      <c r="AZ81" s="208"/>
      <c r="BA81" s="208"/>
      <c r="BB81" s="208"/>
      <c r="BC81" s="208"/>
      <c r="BD81" s="208"/>
      <c r="BE81" s="208"/>
      <c r="BF81" s="208"/>
      <c r="BG81" s="208"/>
      <c r="BH81" s="208"/>
    </row>
    <row r="82" customFormat="false" ht="12.75" hidden="false" customHeight="false" outlineLevel="1" collapsed="false">
      <c r="A82" s="209" t="n">
        <v>28</v>
      </c>
      <c r="B82" s="210" t="s">
        <v>499</v>
      </c>
      <c r="C82" s="211" t="s">
        <v>500</v>
      </c>
      <c r="D82" s="212" t="s">
        <v>221</v>
      </c>
      <c r="E82" s="213" t="n">
        <v>768.47</v>
      </c>
      <c r="F82" s="214"/>
      <c r="G82" s="215" t="n">
        <f aca="false">ROUND(E82*F82,2)</f>
        <v>0</v>
      </c>
      <c r="H82" s="206" t="s">
        <v>323</v>
      </c>
      <c r="I82" s="207" t="s">
        <v>154</v>
      </c>
      <c r="J82" s="208"/>
      <c r="K82" s="208"/>
      <c r="L82" s="208"/>
      <c r="M82" s="208"/>
      <c r="N82" s="208"/>
      <c r="O82" s="208"/>
      <c r="P82" s="208"/>
      <c r="Q82" s="208"/>
      <c r="R82" s="208"/>
      <c r="S82" s="208"/>
      <c r="T82" s="208"/>
      <c r="U82" s="208"/>
      <c r="V82" s="208"/>
      <c r="W82" s="208"/>
      <c r="X82" s="208"/>
      <c r="Y82" s="208"/>
      <c r="Z82" s="208"/>
      <c r="AA82" s="208"/>
      <c r="AB82" s="208"/>
      <c r="AC82" s="208"/>
      <c r="AD82" s="208"/>
      <c r="AE82" s="208" t="s">
        <v>155</v>
      </c>
      <c r="AF82" s="208"/>
      <c r="AG82" s="208"/>
      <c r="AH82" s="208"/>
      <c r="AI82" s="208"/>
      <c r="AJ82" s="208"/>
      <c r="AK82" s="208"/>
      <c r="AL82" s="208"/>
      <c r="AM82" s="208" t="n">
        <v>21</v>
      </c>
      <c r="AN82" s="208"/>
      <c r="AO82" s="208"/>
      <c r="AP82" s="208"/>
      <c r="AQ82" s="208"/>
      <c r="AR82" s="208"/>
      <c r="AS82" s="208"/>
      <c r="AT82" s="208"/>
      <c r="AU82" s="208"/>
      <c r="AV82" s="208"/>
      <c r="AW82" s="208"/>
      <c r="AX82" s="208"/>
      <c r="AY82" s="208"/>
      <c r="AZ82" s="208"/>
      <c r="BA82" s="208"/>
      <c r="BB82" s="208"/>
      <c r="BC82" s="208"/>
      <c r="BD82" s="208"/>
      <c r="BE82" s="208"/>
      <c r="BF82" s="208"/>
      <c r="BG82" s="208"/>
      <c r="BH82" s="208"/>
    </row>
    <row r="83" customFormat="false" ht="12.75" hidden="false" customHeight="true" outlineLevel="1" collapsed="false">
      <c r="A83" s="204"/>
      <c r="B83" s="219" t="s">
        <v>578</v>
      </c>
      <c r="C83" s="219"/>
      <c r="D83" s="219"/>
      <c r="E83" s="219"/>
      <c r="F83" s="219"/>
      <c r="G83" s="219"/>
      <c r="H83" s="206"/>
      <c r="I83" s="207"/>
      <c r="J83" s="208"/>
      <c r="K83" s="208"/>
      <c r="L83" s="208"/>
      <c r="M83" s="208"/>
      <c r="N83" s="208"/>
      <c r="O83" s="208"/>
      <c r="P83" s="208"/>
      <c r="Q83" s="208"/>
      <c r="R83" s="208"/>
      <c r="S83" s="208"/>
      <c r="T83" s="208"/>
      <c r="U83" s="208"/>
      <c r="V83" s="208"/>
      <c r="W83" s="208"/>
      <c r="X83" s="208"/>
      <c r="Y83" s="208"/>
      <c r="Z83" s="208"/>
      <c r="AA83" s="208"/>
      <c r="AB83" s="208"/>
      <c r="AC83" s="208" t="n">
        <v>0</v>
      </c>
      <c r="AD83" s="208"/>
      <c r="AE83" s="208"/>
      <c r="AF83" s="208"/>
      <c r="AG83" s="208"/>
      <c r="AH83" s="208"/>
      <c r="AI83" s="208"/>
      <c r="AJ83" s="208"/>
      <c r="AK83" s="208"/>
      <c r="AL83" s="208"/>
      <c r="AM83" s="208"/>
      <c r="AN83" s="208"/>
      <c r="AO83" s="208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208"/>
      <c r="BB83" s="208"/>
      <c r="BC83" s="208"/>
      <c r="BD83" s="208"/>
      <c r="BE83" s="208"/>
      <c r="BF83" s="208"/>
      <c r="BG83" s="208"/>
      <c r="BH83" s="208"/>
    </row>
    <row r="84" customFormat="false" ht="12.75" hidden="false" customHeight="false" outlineLevel="1" collapsed="false">
      <c r="A84" s="209" t="n">
        <v>29</v>
      </c>
      <c r="B84" s="210" t="s">
        <v>847</v>
      </c>
      <c r="C84" s="211" t="s">
        <v>848</v>
      </c>
      <c r="D84" s="212" t="s">
        <v>337</v>
      </c>
      <c r="E84" s="213" t="n">
        <v>17</v>
      </c>
      <c r="F84" s="214"/>
      <c r="G84" s="215" t="n">
        <f aca="false">ROUND(E84*F84,2)</f>
        <v>0</v>
      </c>
      <c r="H84" s="206" t="s">
        <v>323</v>
      </c>
      <c r="I84" s="207" t="s">
        <v>154</v>
      </c>
      <c r="J84" s="208"/>
      <c r="K84" s="208"/>
      <c r="L84" s="208"/>
      <c r="M84" s="208"/>
      <c r="N84" s="208"/>
      <c r="O84" s="208"/>
      <c r="P84" s="208"/>
      <c r="Q84" s="208"/>
      <c r="R84" s="208"/>
      <c r="S84" s="208"/>
      <c r="T84" s="208"/>
      <c r="U84" s="208"/>
      <c r="V84" s="208"/>
      <c r="W84" s="208"/>
      <c r="X84" s="208"/>
      <c r="Y84" s="208"/>
      <c r="Z84" s="208"/>
      <c r="AA84" s="208"/>
      <c r="AB84" s="208"/>
      <c r="AC84" s="208"/>
      <c r="AD84" s="208"/>
      <c r="AE84" s="208" t="s">
        <v>155</v>
      </c>
      <c r="AF84" s="208"/>
      <c r="AG84" s="208"/>
      <c r="AH84" s="208"/>
      <c r="AI84" s="208"/>
      <c r="AJ84" s="208"/>
      <c r="AK84" s="208"/>
      <c r="AL84" s="208"/>
      <c r="AM84" s="208" t="n">
        <v>21</v>
      </c>
      <c r="AN84" s="208"/>
      <c r="AO84" s="208"/>
      <c r="AP84" s="208"/>
      <c r="AQ84" s="208"/>
      <c r="AR84" s="208"/>
      <c r="AS84" s="208"/>
      <c r="AT84" s="208"/>
      <c r="AU84" s="208"/>
      <c r="AV84" s="208"/>
      <c r="AW84" s="208"/>
      <c r="AX84" s="208"/>
      <c r="AY84" s="208"/>
      <c r="AZ84" s="208"/>
      <c r="BA84" s="208"/>
      <c r="BB84" s="208"/>
      <c r="BC84" s="208"/>
      <c r="BD84" s="208"/>
      <c r="BE84" s="208"/>
      <c r="BF84" s="208"/>
      <c r="BG84" s="208"/>
      <c r="BH84" s="208"/>
    </row>
    <row r="85" customFormat="false" ht="12.75" hidden="false" customHeight="false" outlineLevel="1" collapsed="false">
      <c r="A85" s="209" t="n">
        <v>30</v>
      </c>
      <c r="B85" s="210" t="s">
        <v>849</v>
      </c>
      <c r="C85" s="211" t="s">
        <v>850</v>
      </c>
      <c r="D85" s="212" t="s">
        <v>337</v>
      </c>
      <c r="E85" s="213" t="n">
        <v>10</v>
      </c>
      <c r="F85" s="214"/>
      <c r="G85" s="215" t="n">
        <f aca="false">ROUND(E85*F85,2)</f>
        <v>0</v>
      </c>
      <c r="H85" s="206" t="s">
        <v>323</v>
      </c>
      <c r="I85" s="207" t="s">
        <v>154</v>
      </c>
      <c r="J85" s="208"/>
      <c r="K85" s="208"/>
      <c r="L85" s="208"/>
      <c r="M85" s="208"/>
      <c r="N85" s="208"/>
      <c r="O85" s="208"/>
      <c r="P85" s="208"/>
      <c r="Q85" s="208"/>
      <c r="R85" s="208"/>
      <c r="S85" s="208"/>
      <c r="T85" s="208"/>
      <c r="U85" s="208"/>
      <c r="V85" s="208"/>
      <c r="W85" s="208"/>
      <c r="X85" s="208"/>
      <c r="Y85" s="208"/>
      <c r="Z85" s="208"/>
      <c r="AA85" s="208"/>
      <c r="AB85" s="208"/>
      <c r="AC85" s="208"/>
      <c r="AD85" s="208"/>
      <c r="AE85" s="208" t="s">
        <v>155</v>
      </c>
      <c r="AF85" s="208"/>
      <c r="AG85" s="208"/>
      <c r="AH85" s="208"/>
      <c r="AI85" s="208"/>
      <c r="AJ85" s="208"/>
      <c r="AK85" s="208"/>
      <c r="AL85" s="208"/>
      <c r="AM85" s="208" t="n">
        <v>21</v>
      </c>
      <c r="AN85" s="208"/>
      <c r="AO85" s="208"/>
      <c r="AP85" s="208"/>
      <c r="AQ85" s="208"/>
      <c r="AR85" s="208"/>
      <c r="AS85" s="208"/>
      <c r="AT85" s="208"/>
      <c r="AU85" s="208"/>
      <c r="AV85" s="208"/>
      <c r="AW85" s="208"/>
      <c r="AX85" s="208"/>
      <c r="AY85" s="208"/>
      <c r="AZ85" s="208"/>
      <c r="BA85" s="208"/>
      <c r="BB85" s="208"/>
      <c r="BC85" s="208"/>
      <c r="BD85" s="208"/>
      <c r="BE85" s="208"/>
      <c r="BF85" s="208"/>
      <c r="BG85" s="208"/>
      <c r="BH85" s="208"/>
    </row>
    <row r="86" customFormat="false" ht="12.75" hidden="false" customHeight="true" outlineLevel="1" collapsed="false">
      <c r="A86" s="204"/>
      <c r="B86" s="219" t="s">
        <v>448</v>
      </c>
      <c r="C86" s="219"/>
      <c r="D86" s="219"/>
      <c r="E86" s="219"/>
      <c r="F86" s="219"/>
      <c r="G86" s="219"/>
      <c r="H86" s="206"/>
      <c r="I86" s="207"/>
      <c r="J86" s="208"/>
      <c r="K86" s="208"/>
      <c r="L86" s="208"/>
      <c r="M86" s="208"/>
      <c r="N86" s="208"/>
      <c r="O86" s="208"/>
      <c r="P86" s="208"/>
      <c r="Q86" s="208"/>
      <c r="R86" s="208"/>
      <c r="S86" s="208"/>
      <c r="T86" s="208"/>
      <c r="U86" s="208"/>
      <c r="V86" s="208"/>
      <c r="W86" s="208"/>
      <c r="X86" s="208"/>
      <c r="Y86" s="208"/>
      <c r="Z86" s="208"/>
      <c r="AA86" s="208"/>
      <c r="AB86" s="208"/>
      <c r="AC86" s="208" t="n">
        <v>0</v>
      </c>
      <c r="AD86" s="208"/>
      <c r="AE86" s="208"/>
      <c r="AF86" s="208"/>
      <c r="AG86" s="208"/>
      <c r="AH86" s="208"/>
      <c r="AI86" s="208"/>
      <c r="AJ86" s="208"/>
      <c r="AK86" s="208"/>
      <c r="AL86" s="208"/>
      <c r="AM86" s="208"/>
      <c r="AN86" s="208"/>
      <c r="AO86" s="208"/>
      <c r="AP86" s="208"/>
      <c r="AQ86" s="208"/>
      <c r="AR86" s="208"/>
      <c r="AS86" s="208"/>
      <c r="AT86" s="208"/>
      <c r="AU86" s="208"/>
      <c r="AV86" s="208"/>
      <c r="AW86" s="208"/>
      <c r="AX86" s="208"/>
      <c r="AY86" s="208"/>
      <c r="AZ86" s="208"/>
      <c r="BA86" s="208"/>
      <c r="BB86" s="208"/>
      <c r="BC86" s="208"/>
      <c r="BD86" s="208"/>
      <c r="BE86" s="208"/>
      <c r="BF86" s="208"/>
      <c r="BG86" s="208"/>
      <c r="BH86" s="208"/>
    </row>
    <row r="87" customFormat="false" ht="12.75" hidden="false" customHeight="true" outlineLevel="1" collapsed="false">
      <c r="A87" s="204"/>
      <c r="B87" s="219" t="s">
        <v>449</v>
      </c>
      <c r="C87" s="219"/>
      <c r="D87" s="219"/>
      <c r="E87" s="219"/>
      <c r="F87" s="219"/>
      <c r="G87" s="219"/>
      <c r="H87" s="206"/>
      <c r="I87" s="207"/>
      <c r="J87" s="208"/>
      <c r="K87" s="208"/>
      <c r="L87" s="208"/>
      <c r="M87" s="208"/>
      <c r="N87" s="208"/>
      <c r="O87" s="208"/>
      <c r="P87" s="208"/>
      <c r="Q87" s="208"/>
      <c r="R87" s="208"/>
      <c r="S87" s="208"/>
      <c r="T87" s="208"/>
      <c r="U87" s="208"/>
      <c r="V87" s="208"/>
      <c r="W87" s="208"/>
      <c r="X87" s="208"/>
      <c r="Y87" s="208"/>
      <c r="Z87" s="208"/>
      <c r="AA87" s="208"/>
      <c r="AB87" s="208"/>
      <c r="AC87" s="208"/>
      <c r="AD87" s="208"/>
      <c r="AE87" s="208" t="s">
        <v>173</v>
      </c>
      <c r="AF87" s="208"/>
      <c r="AG87" s="208"/>
      <c r="AH87" s="208"/>
      <c r="AI87" s="208"/>
      <c r="AJ87" s="208"/>
      <c r="AK87" s="208"/>
      <c r="AL87" s="208"/>
      <c r="AM87" s="208"/>
      <c r="AN87" s="208"/>
      <c r="AO87" s="208"/>
      <c r="AP87" s="208"/>
      <c r="AQ87" s="208"/>
      <c r="AR87" s="208"/>
      <c r="AS87" s="208"/>
      <c r="AT87" s="208"/>
      <c r="AU87" s="208"/>
      <c r="AV87" s="208"/>
      <c r="AW87" s="208"/>
      <c r="AX87" s="208"/>
      <c r="AY87" s="208"/>
      <c r="AZ87" s="208"/>
      <c r="BA87" s="208"/>
      <c r="BB87" s="208"/>
      <c r="BC87" s="208"/>
      <c r="BD87" s="208"/>
      <c r="BE87" s="208"/>
      <c r="BF87" s="208"/>
      <c r="BG87" s="208"/>
      <c r="BH87" s="208"/>
    </row>
    <row r="88" customFormat="false" ht="12.75" hidden="false" customHeight="false" outlineLevel="1" collapsed="false">
      <c r="A88" s="209" t="n">
        <v>31</v>
      </c>
      <c r="B88" s="210" t="s">
        <v>450</v>
      </c>
      <c r="C88" s="211" t="s">
        <v>451</v>
      </c>
      <c r="D88" s="212" t="s">
        <v>221</v>
      </c>
      <c r="E88" s="213" t="n">
        <v>929.86</v>
      </c>
      <c r="F88" s="214"/>
      <c r="G88" s="215" t="n">
        <f aca="false">ROUND(E88*F88,2)</f>
        <v>0</v>
      </c>
      <c r="H88" s="206" t="s">
        <v>323</v>
      </c>
      <c r="I88" s="207" t="s">
        <v>154</v>
      </c>
      <c r="J88" s="208"/>
      <c r="K88" s="208"/>
      <c r="L88" s="208"/>
      <c r="M88" s="208"/>
      <c r="N88" s="208"/>
      <c r="O88" s="208"/>
      <c r="P88" s="208"/>
      <c r="Q88" s="208"/>
      <c r="R88" s="208"/>
      <c r="S88" s="208"/>
      <c r="T88" s="208"/>
      <c r="U88" s="208"/>
      <c r="V88" s="208"/>
      <c r="W88" s="208"/>
      <c r="X88" s="208"/>
      <c r="Y88" s="208"/>
      <c r="Z88" s="208"/>
      <c r="AA88" s="208"/>
      <c r="AB88" s="208"/>
      <c r="AC88" s="208"/>
      <c r="AD88" s="208"/>
      <c r="AE88" s="208" t="s">
        <v>155</v>
      </c>
      <c r="AF88" s="208"/>
      <c r="AG88" s="208"/>
      <c r="AH88" s="208"/>
      <c r="AI88" s="208"/>
      <c r="AJ88" s="208"/>
      <c r="AK88" s="208"/>
      <c r="AL88" s="208"/>
      <c r="AM88" s="208" t="n">
        <v>21</v>
      </c>
      <c r="AN88" s="208"/>
      <c r="AO88" s="208"/>
      <c r="AP88" s="208"/>
      <c r="AQ88" s="208"/>
      <c r="AR88" s="208"/>
      <c r="AS88" s="208"/>
      <c r="AT88" s="208"/>
      <c r="AU88" s="208"/>
      <c r="AV88" s="208"/>
      <c r="AW88" s="208"/>
      <c r="AX88" s="208"/>
      <c r="AY88" s="208"/>
      <c r="AZ88" s="208"/>
      <c r="BA88" s="208"/>
      <c r="BB88" s="208"/>
      <c r="BC88" s="208"/>
      <c r="BD88" s="208"/>
      <c r="BE88" s="208"/>
      <c r="BF88" s="208"/>
      <c r="BG88" s="208"/>
      <c r="BH88" s="208"/>
    </row>
    <row r="89" customFormat="false" ht="12.75" hidden="false" customHeight="true" outlineLevel="1" collapsed="false">
      <c r="A89" s="204"/>
      <c r="B89" s="219" t="s">
        <v>851</v>
      </c>
      <c r="C89" s="219"/>
      <c r="D89" s="219"/>
      <c r="E89" s="219"/>
      <c r="F89" s="219"/>
      <c r="G89" s="219"/>
      <c r="H89" s="206"/>
      <c r="I89" s="207"/>
      <c r="J89" s="208"/>
      <c r="K89" s="208"/>
      <c r="L89" s="208"/>
      <c r="M89" s="208"/>
      <c r="N89" s="208"/>
      <c r="O89" s="208"/>
      <c r="P89" s="208"/>
      <c r="Q89" s="208"/>
      <c r="R89" s="208"/>
      <c r="S89" s="208"/>
      <c r="T89" s="208"/>
      <c r="U89" s="208"/>
      <c r="V89" s="208"/>
      <c r="W89" s="208"/>
      <c r="X89" s="208"/>
      <c r="Y89" s="208"/>
      <c r="Z89" s="208"/>
      <c r="AA89" s="208"/>
      <c r="AB89" s="208"/>
      <c r="AC89" s="208" t="n">
        <v>0</v>
      </c>
      <c r="AD89" s="208"/>
      <c r="AE89" s="208"/>
      <c r="AF89" s="208"/>
      <c r="AG89" s="208"/>
      <c r="AH89" s="208"/>
      <c r="AI89" s="208"/>
      <c r="AJ89" s="208"/>
      <c r="AK89" s="208"/>
      <c r="AL89" s="208"/>
      <c r="AM89" s="208"/>
      <c r="AN89" s="208"/>
      <c r="AO89" s="208"/>
      <c r="AP89" s="208"/>
      <c r="AQ89" s="208"/>
      <c r="AR89" s="208"/>
      <c r="AS89" s="208"/>
      <c r="AT89" s="208"/>
      <c r="AU89" s="208"/>
      <c r="AV89" s="208"/>
      <c r="AW89" s="208"/>
      <c r="AX89" s="208"/>
      <c r="AY89" s="208"/>
      <c r="AZ89" s="208"/>
      <c r="BA89" s="208"/>
      <c r="BB89" s="208"/>
      <c r="BC89" s="208"/>
      <c r="BD89" s="208"/>
      <c r="BE89" s="208"/>
      <c r="BF89" s="208"/>
      <c r="BG89" s="208"/>
      <c r="BH89" s="208"/>
    </row>
    <row r="90" customFormat="false" ht="12.75" hidden="false" customHeight="true" outlineLevel="1" collapsed="false">
      <c r="A90" s="204"/>
      <c r="B90" s="219" t="s">
        <v>852</v>
      </c>
      <c r="C90" s="219"/>
      <c r="D90" s="219"/>
      <c r="E90" s="219"/>
      <c r="F90" s="219"/>
      <c r="G90" s="219"/>
      <c r="H90" s="206"/>
      <c r="I90" s="207"/>
      <c r="J90" s="208"/>
      <c r="K90" s="208"/>
      <c r="L90" s="208"/>
      <c r="M90" s="208"/>
      <c r="N90" s="208"/>
      <c r="O90" s="208"/>
      <c r="P90" s="208"/>
      <c r="Q90" s="208"/>
      <c r="R90" s="208"/>
      <c r="S90" s="208"/>
      <c r="T90" s="208"/>
      <c r="U90" s="208"/>
      <c r="V90" s="208"/>
      <c r="W90" s="208"/>
      <c r="X90" s="208"/>
      <c r="Y90" s="208"/>
      <c r="Z90" s="208"/>
      <c r="AA90" s="208"/>
      <c r="AB90" s="208"/>
      <c r="AC90" s="208"/>
      <c r="AD90" s="208"/>
      <c r="AE90" s="208" t="s">
        <v>173</v>
      </c>
      <c r="AF90" s="208"/>
      <c r="AG90" s="208"/>
      <c r="AH90" s="208"/>
      <c r="AI90" s="208"/>
      <c r="AJ90" s="208"/>
      <c r="AK90" s="208"/>
      <c r="AL90" s="208"/>
      <c r="AM90" s="208"/>
      <c r="AN90" s="208"/>
      <c r="AO90" s="208"/>
      <c r="AP90" s="208"/>
      <c r="AQ90" s="208"/>
      <c r="AR90" s="208"/>
      <c r="AS90" s="208"/>
      <c r="AT90" s="208"/>
      <c r="AU90" s="208"/>
      <c r="AV90" s="208"/>
      <c r="AW90" s="208"/>
      <c r="AX90" s="208"/>
      <c r="AY90" s="208"/>
      <c r="AZ90" s="208"/>
      <c r="BA90" s="208"/>
      <c r="BB90" s="208"/>
      <c r="BC90" s="208"/>
      <c r="BD90" s="208"/>
      <c r="BE90" s="208"/>
      <c r="BF90" s="208"/>
      <c r="BG90" s="208"/>
      <c r="BH90" s="208"/>
    </row>
    <row r="91" customFormat="false" ht="12.75" hidden="false" customHeight="false" outlineLevel="1" collapsed="false">
      <c r="A91" s="209" t="n">
        <v>32</v>
      </c>
      <c r="B91" s="210" t="s">
        <v>853</v>
      </c>
      <c r="C91" s="211" t="s">
        <v>854</v>
      </c>
      <c r="D91" s="212" t="s">
        <v>221</v>
      </c>
      <c r="E91" s="213" t="n">
        <v>929.86</v>
      </c>
      <c r="F91" s="214"/>
      <c r="G91" s="215" t="n">
        <f aca="false">ROUND(E91*F91,2)</f>
        <v>0</v>
      </c>
      <c r="H91" s="206" t="s">
        <v>323</v>
      </c>
      <c r="I91" s="207" t="s">
        <v>154</v>
      </c>
      <c r="J91" s="208"/>
      <c r="K91" s="208"/>
      <c r="L91" s="208"/>
      <c r="M91" s="208"/>
      <c r="N91" s="208"/>
      <c r="O91" s="208"/>
      <c r="P91" s="208"/>
      <c r="Q91" s="208"/>
      <c r="R91" s="208"/>
      <c r="S91" s="208"/>
      <c r="T91" s="208"/>
      <c r="U91" s="208"/>
      <c r="V91" s="208"/>
      <c r="W91" s="208"/>
      <c r="X91" s="208"/>
      <c r="Y91" s="208"/>
      <c r="Z91" s="208"/>
      <c r="AA91" s="208"/>
      <c r="AB91" s="208"/>
      <c r="AC91" s="208"/>
      <c r="AD91" s="208"/>
      <c r="AE91" s="208" t="s">
        <v>155</v>
      </c>
      <c r="AF91" s="208"/>
      <c r="AG91" s="208"/>
      <c r="AH91" s="208"/>
      <c r="AI91" s="208"/>
      <c r="AJ91" s="208"/>
      <c r="AK91" s="208"/>
      <c r="AL91" s="208"/>
      <c r="AM91" s="208" t="n">
        <v>21</v>
      </c>
      <c r="AN91" s="208"/>
      <c r="AO91" s="208"/>
      <c r="AP91" s="208"/>
      <c r="AQ91" s="208"/>
      <c r="AR91" s="208"/>
      <c r="AS91" s="208"/>
      <c r="AT91" s="208"/>
      <c r="AU91" s="208"/>
      <c r="AV91" s="208"/>
      <c r="AW91" s="208"/>
      <c r="AX91" s="208"/>
      <c r="AY91" s="208"/>
      <c r="AZ91" s="208"/>
      <c r="BA91" s="208"/>
      <c r="BB91" s="208"/>
      <c r="BC91" s="208"/>
      <c r="BD91" s="208"/>
      <c r="BE91" s="208"/>
      <c r="BF91" s="208"/>
      <c r="BG91" s="208"/>
      <c r="BH91" s="208"/>
    </row>
    <row r="92" customFormat="false" ht="12.75" hidden="false" customHeight="true" outlineLevel="1" collapsed="false">
      <c r="A92" s="204"/>
      <c r="B92" s="219" t="s">
        <v>855</v>
      </c>
      <c r="C92" s="219"/>
      <c r="D92" s="219"/>
      <c r="E92" s="219"/>
      <c r="F92" s="219"/>
      <c r="G92" s="219"/>
      <c r="H92" s="206"/>
      <c r="I92" s="207"/>
      <c r="J92" s="208"/>
      <c r="K92" s="208"/>
      <c r="L92" s="208"/>
      <c r="M92" s="208"/>
      <c r="N92" s="208"/>
      <c r="O92" s="208"/>
      <c r="P92" s="208"/>
      <c r="Q92" s="208"/>
      <c r="R92" s="208"/>
      <c r="S92" s="208"/>
      <c r="T92" s="208"/>
      <c r="U92" s="208"/>
      <c r="V92" s="208"/>
      <c r="W92" s="208"/>
      <c r="X92" s="208"/>
      <c r="Y92" s="208"/>
      <c r="Z92" s="208"/>
      <c r="AA92" s="208"/>
      <c r="AB92" s="208"/>
      <c r="AC92" s="208" t="n">
        <v>0</v>
      </c>
      <c r="AD92" s="208"/>
      <c r="AE92" s="208"/>
      <c r="AF92" s="208"/>
      <c r="AG92" s="208"/>
      <c r="AH92" s="208"/>
      <c r="AI92" s="208"/>
      <c r="AJ92" s="208"/>
      <c r="AK92" s="208"/>
      <c r="AL92" s="208"/>
      <c r="AM92" s="208"/>
      <c r="AN92" s="208"/>
      <c r="AO92" s="208"/>
      <c r="AP92" s="208"/>
      <c r="AQ92" s="208"/>
      <c r="AR92" s="208"/>
      <c r="AS92" s="208"/>
      <c r="AT92" s="208"/>
      <c r="AU92" s="208"/>
      <c r="AV92" s="208"/>
      <c r="AW92" s="208"/>
      <c r="AX92" s="208"/>
      <c r="AY92" s="208"/>
      <c r="AZ92" s="208"/>
      <c r="BA92" s="208"/>
      <c r="BB92" s="208"/>
      <c r="BC92" s="208"/>
      <c r="BD92" s="208"/>
      <c r="BE92" s="208"/>
      <c r="BF92" s="208"/>
      <c r="BG92" s="208"/>
      <c r="BH92" s="208"/>
    </row>
    <row r="93" customFormat="false" ht="12.75" hidden="false" customHeight="true" outlineLevel="1" collapsed="false">
      <c r="A93" s="204"/>
      <c r="B93" s="219" t="s">
        <v>856</v>
      </c>
      <c r="C93" s="219"/>
      <c r="D93" s="219"/>
      <c r="E93" s="219"/>
      <c r="F93" s="219"/>
      <c r="G93" s="219"/>
      <c r="H93" s="206"/>
      <c r="I93" s="207"/>
      <c r="J93" s="208"/>
      <c r="K93" s="208"/>
      <c r="L93" s="208"/>
      <c r="M93" s="208"/>
      <c r="N93" s="208"/>
      <c r="O93" s="208"/>
      <c r="P93" s="208"/>
      <c r="Q93" s="208"/>
      <c r="R93" s="208"/>
      <c r="S93" s="208"/>
      <c r="T93" s="208"/>
      <c r="U93" s="208"/>
      <c r="V93" s="208"/>
      <c r="W93" s="208"/>
      <c r="X93" s="208"/>
      <c r="Y93" s="208"/>
      <c r="Z93" s="208"/>
      <c r="AA93" s="208"/>
      <c r="AB93" s="208"/>
      <c r="AC93" s="208"/>
      <c r="AD93" s="208"/>
      <c r="AE93" s="208" t="s">
        <v>173</v>
      </c>
      <c r="AF93" s="208"/>
      <c r="AG93" s="208"/>
      <c r="AH93" s="208"/>
      <c r="AI93" s="208"/>
      <c r="AJ93" s="208"/>
      <c r="AK93" s="208"/>
      <c r="AL93" s="208"/>
      <c r="AM93" s="208"/>
      <c r="AN93" s="208"/>
      <c r="AO93" s="208"/>
      <c r="AP93" s="208"/>
      <c r="AQ93" s="208"/>
      <c r="AR93" s="208"/>
      <c r="AS93" s="208"/>
      <c r="AT93" s="208"/>
      <c r="AU93" s="208"/>
      <c r="AV93" s="208"/>
      <c r="AW93" s="208"/>
      <c r="AX93" s="208"/>
      <c r="AY93" s="208"/>
      <c r="AZ93" s="208"/>
      <c r="BA93" s="208"/>
      <c r="BB93" s="208"/>
      <c r="BC93" s="208"/>
      <c r="BD93" s="208"/>
      <c r="BE93" s="208"/>
      <c r="BF93" s="208"/>
      <c r="BG93" s="208"/>
      <c r="BH93" s="208"/>
    </row>
    <row r="94" customFormat="false" ht="12.75" hidden="false" customHeight="false" outlineLevel="1" collapsed="false">
      <c r="A94" s="209" t="n">
        <v>33</v>
      </c>
      <c r="B94" s="210" t="s">
        <v>857</v>
      </c>
      <c r="C94" s="211" t="s">
        <v>858</v>
      </c>
      <c r="D94" s="212" t="s">
        <v>337</v>
      </c>
      <c r="E94" s="213" t="n">
        <v>17</v>
      </c>
      <c r="F94" s="214"/>
      <c r="G94" s="215" t="n">
        <f aca="false">ROUND(E94*F94,2)</f>
        <v>0</v>
      </c>
      <c r="H94" s="206" t="s">
        <v>323</v>
      </c>
      <c r="I94" s="207" t="s">
        <v>154</v>
      </c>
      <c r="J94" s="208"/>
      <c r="K94" s="208"/>
      <c r="L94" s="208"/>
      <c r="M94" s="208"/>
      <c r="N94" s="208"/>
      <c r="O94" s="208"/>
      <c r="P94" s="208"/>
      <c r="Q94" s="208"/>
      <c r="R94" s="208"/>
      <c r="S94" s="208"/>
      <c r="T94" s="208"/>
      <c r="U94" s="208"/>
      <c r="V94" s="208"/>
      <c r="W94" s="208"/>
      <c r="X94" s="208"/>
      <c r="Y94" s="208"/>
      <c r="Z94" s="208"/>
      <c r="AA94" s="208"/>
      <c r="AB94" s="208"/>
      <c r="AC94" s="208"/>
      <c r="AD94" s="208"/>
      <c r="AE94" s="208" t="s">
        <v>155</v>
      </c>
      <c r="AF94" s="208"/>
      <c r="AG94" s="208"/>
      <c r="AH94" s="208"/>
      <c r="AI94" s="208"/>
      <c r="AJ94" s="208"/>
      <c r="AK94" s="208"/>
      <c r="AL94" s="208"/>
      <c r="AM94" s="208" t="n">
        <v>21</v>
      </c>
      <c r="AN94" s="208"/>
      <c r="AO94" s="208"/>
      <c r="AP94" s="208"/>
      <c r="AQ94" s="208"/>
      <c r="AR94" s="208"/>
      <c r="AS94" s="208"/>
      <c r="AT94" s="208"/>
      <c r="AU94" s="208"/>
      <c r="AV94" s="208"/>
      <c r="AW94" s="208"/>
      <c r="AX94" s="208"/>
      <c r="AY94" s="208"/>
      <c r="AZ94" s="208"/>
      <c r="BA94" s="208"/>
      <c r="BB94" s="208"/>
      <c r="BC94" s="208"/>
      <c r="BD94" s="208"/>
      <c r="BE94" s="208"/>
      <c r="BF94" s="208"/>
      <c r="BG94" s="208"/>
      <c r="BH94" s="208"/>
    </row>
    <row r="95" customFormat="false" ht="12.75" hidden="false" customHeight="false" outlineLevel="1" collapsed="false">
      <c r="A95" s="209" t="n">
        <v>34</v>
      </c>
      <c r="B95" s="210" t="s">
        <v>859</v>
      </c>
      <c r="C95" s="211" t="s">
        <v>860</v>
      </c>
      <c r="D95" s="212" t="s">
        <v>337</v>
      </c>
      <c r="E95" s="213" t="n">
        <v>10</v>
      </c>
      <c r="F95" s="214"/>
      <c r="G95" s="215" t="n">
        <f aca="false">ROUND(E95*F95,2)</f>
        <v>0</v>
      </c>
      <c r="H95" s="206" t="s">
        <v>323</v>
      </c>
      <c r="I95" s="207" t="s">
        <v>154</v>
      </c>
      <c r="J95" s="208"/>
      <c r="K95" s="208"/>
      <c r="L95" s="208"/>
      <c r="M95" s="208"/>
      <c r="N95" s="208"/>
      <c r="O95" s="208"/>
      <c r="P95" s="208"/>
      <c r="Q95" s="208"/>
      <c r="R95" s="208"/>
      <c r="S95" s="208"/>
      <c r="T95" s="208"/>
      <c r="U95" s="208"/>
      <c r="V95" s="208"/>
      <c r="W95" s="208"/>
      <c r="X95" s="208"/>
      <c r="Y95" s="208"/>
      <c r="Z95" s="208"/>
      <c r="AA95" s="208"/>
      <c r="AB95" s="208"/>
      <c r="AC95" s="208"/>
      <c r="AD95" s="208"/>
      <c r="AE95" s="208" t="s">
        <v>155</v>
      </c>
      <c r="AF95" s="208"/>
      <c r="AG95" s="208"/>
      <c r="AH95" s="208"/>
      <c r="AI95" s="208"/>
      <c r="AJ95" s="208"/>
      <c r="AK95" s="208"/>
      <c r="AL95" s="208"/>
      <c r="AM95" s="208" t="n">
        <v>21</v>
      </c>
      <c r="AN95" s="208"/>
      <c r="AO95" s="208"/>
      <c r="AP95" s="208"/>
      <c r="AQ95" s="208"/>
      <c r="AR95" s="208"/>
      <c r="AS95" s="208"/>
      <c r="AT95" s="208"/>
      <c r="AU95" s="208"/>
      <c r="AV95" s="208"/>
      <c r="AW95" s="208"/>
      <c r="AX95" s="208"/>
      <c r="AY95" s="208"/>
      <c r="AZ95" s="208"/>
      <c r="BA95" s="208"/>
      <c r="BB95" s="208"/>
      <c r="BC95" s="208"/>
      <c r="BD95" s="208"/>
      <c r="BE95" s="208"/>
      <c r="BF95" s="208"/>
      <c r="BG95" s="208"/>
      <c r="BH95" s="208"/>
    </row>
    <row r="96" customFormat="false" ht="12.75" hidden="false" customHeight="true" outlineLevel="1" collapsed="false">
      <c r="A96" s="204"/>
      <c r="B96" s="219" t="s">
        <v>861</v>
      </c>
      <c r="C96" s="219"/>
      <c r="D96" s="219"/>
      <c r="E96" s="219"/>
      <c r="F96" s="219"/>
      <c r="G96" s="219"/>
      <c r="H96" s="206"/>
      <c r="I96" s="207"/>
      <c r="J96" s="208"/>
      <c r="K96" s="208"/>
      <c r="L96" s="208"/>
      <c r="M96" s="208"/>
      <c r="N96" s="208"/>
      <c r="O96" s="208"/>
      <c r="P96" s="208"/>
      <c r="Q96" s="208"/>
      <c r="R96" s="208"/>
      <c r="S96" s="208"/>
      <c r="T96" s="208"/>
      <c r="U96" s="208"/>
      <c r="V96" s="208"/>
      <c r="W96" s="208"/>
      <c r="X96" s="208"/>
      <c r="Y96" s="208"/>
      <c r="Z96" s="208"/>
      <c r="AA96" s="208"/>
      <c r="AB96" s="208"/>
      <c r="AC96" s="208" t="n">
        <v>0</v>
      </c>
      <c r="AD96" s="208"/>
      <c r="AE96" s="208"/>
      <c r="AF96" s="208"/>
      <c r="AG96" s="208"/>
      <c r="AH96" s="208"/>
      <c r="AI96" s="208"/>
      <c r="AJ96" s="208"/>
      <c r="AK96" s="208"/>
      <c r="AL96" s="208"/>
      <c r="AM96" s="208"/>
      <c r="AN96" s="208"/>
      <c r="AO96" s="208"/>
      <c r="AP96" s="208"/>
      <c r="AQ96" s="208"/>
      <c r="AR96" s="208"/>
      <c r="AS96" s="208"/>
      <c r="AT96" s="208"/>
      <c r="AU96" s="208"/>
      <c r="AV96" s="208"/>
      <c r="AW96" s="208"/>
      <c r="AX96" s="208"/>
      <c r="AY96" s="208"/>
      <c r="AZ96" s="208"/>
      <c r="BA96" s="208"/>
      <c r="BB96" s="208"/>
      <c r="BC96" s="208"/>
      <c r="BD96" s="208"/>
      <c r="BE96" s="208"/>
      <c r="BF96" s="208"/>
      <c r="BG96" s="208"/>
      <c r="BH96" s="208"/>
    </row>
    <row r="97" customFormat="false" ht="12.75" hidden="false" customHeight="false" outlineLevel="1" collapsed="false">
      <c r="A97" s="209" t="n">
        <v>35</v>
      </c>
      <c r="B97" s="210" t="s">
        <v>862</v>
      </c>
      <c r="C97" s="211" t="s">
        <v>863</v>
      </c>
      <c r="D97" s="212" t="s">
        <v>337</v>
      </c>
      <c r="E97" s="213" t="n">
        <v>27</v>
      </c>
      <c r="F97" s="214"/>
      <c r="G97" s="215" t="n">
        <f aca="false">ROUND(E97*F97,2)</f>
        <v>0</v>
      </c>
      <c r="H97" s="206" t="s">
        <v>323</v>
      </c>
      <c r="I97" s="207" t="s">
        <v>154</v>
      </c>
      <c r="J97" s="208"/>
      <c r="K97" s="208"/>
      <c r="L97" s="208"/>
      <c r="M97" s="208"/>
      <c r="N97" s="208"/>
      <c r="O97" s="208"/>
      <c r="P97" s="208"/>
      <c r="Q97" s="208"/>
      <c r="R97" s="208"/>
      <c r="S97" s="208"/>
      <c r="T97" s="208"/>
      <c r="U97" s="208"/>
      <c r="V97" s="208"/>
      <c r="W97" s="208"/>
      <c r="X97" s="208"/>
      <c r="Y97" s="208"/>
      <c r="Z97" s="208"/>
      <c r="AA97" s="208"/>
      <c r="AB97" s="208"/>
      <c r="AC97" s="208"/>
      <c r="AD97" s="208"/>
      <c r="AE97" s="208" t="s">
        <v>155</v>
      </c>
      <c r="AF97" s="208"/>
      <c r="AG97" s="208"/>
      <c r="AH97" s="208"/>
      <c r="AI97" s="208"/>
      <c r="AJ97" s="208"/>
      <c r="AK97" s="208"/>
      <c r="AL97" s="208"/>
      <c r="AM97" s="208" t="n">
        <v>21</v>
      </c>
      <c r="AN97" s="208"/>
      <c r="AO97" s="208"/>
      <c r="AP97" s="208"/>
      <c r="AQ97" s="208"/>
      <c r="AR97" s="208"/>
      <c r="AS97" s="208"/>
      <c r="AT97" s="208"/>
      <c r="AU97" s="208"/>
      <c r="AV97" s="208"/>
      <c r="AW97" s="208"/>
      <c r="AX97" s="208"/>
      <c r="AY97" s="208"/>
      <c r="AZ97" s="208"/>
      <c r="BA97" s="208"/>
      <c r="BB97" s="208"/>
      <c r="BC97" s="208"/>
      <c r="BD97" s="208"/>
      <c r="BE97" s="208"/>
      <c r="BF97" s="208"/>
      <c r="BG97" s="208"/>
      <c r="BH97" s="208"/>
    </row>
    <row r="98" customFormat="false" ht="12.75" hidden="false" customHeight="true" outlineLevel="1" collapsed="false">
      <c r="A98" s="204"/>
      <c r="B98" s="216"/>
      <c r="C98" s="217" t="s">
        <v>864</v>
      </c>
      <c r="D98" s="217"/>
      <c r="E98" s="217"/>
      <c r="F98" s="217"/>
      <c r="G98" s="217"/>
      <c r="H98" s="206"/>
      <c r="I98" s="207"/>
      <c r="J98" s="208"/>
      <c r="K98" s="208"/>
      <c r="L98" s="208"/>
      <c r="M98" s="208"/>
      <c r="N98" s="208"/>
      <c r="O98" s="208"/>
      <c r="P98" s="208"/>
      <c r="Q98" s="208"/>
      <c r="R98" s="208"/>
      <c r="S98" s="208"/>
      <c r="T98" s="208"/>
      <c r="U98" s="208"/>
      <c r="V98" s="208"/>
      <c r="W98" s="208"/>
      <c r="X98" s="208"/>
      <c r="Y98" s="208"/>
      <c r="Z98" s="208"/>
      <c r="AA98" s="208"/>
      <c r="AB98" s="208"/>
      <c r="AC98" s="208"/>
      <c r="AD98" s="208"/>
      <c r="AE98" s="208"/>
      <c r="AF98" s="208"/>
      <c r="AG98" s="208"/>
      <c r="AH98" s="208"/>
      <c r="AI98" s="208"/>
      <c r="AJ98" s="208"/>
      <c r="AK98" s="208"/>
      <c r="AL98" s="208"/>
      <c r="AM98" s="208"/>
      <c r="AN98" s="208"/>
      <c r="AO98" s="208"/>
      <c r="AP98" s="208"/>
      <c r="AQ98" s="208"/>
      <c r="AR98" s="208"/>
      <c r="AS98" s="208"/>
      <c r="AT98" s="208"/>
      <c r="AU98" s="208"/>
      <c r="AV98" s="208"/>
      <c r="AW98" s="208"/>
      <c r="AX98" s="208"/>
      <c r="AY98" s="208"/>
      <c r="AZ98" s="208"/>
      <c r="BA98" s="218" t="str">
        <f aca="false">C98</f>
        <v>Včetně dodání a připevnění tabulky a osazení sloupků.</v>
      </c>
      <c r="BB98" s="208"/>
      <c r="BC98" s="208"/>
      <c r="BD98" s="208"/>
      <c r="BE98" s="208"/>
      <c r="BF98" s="208"/>
      <c r="BG98" s="208"/>
      <c r="BH98" s="208"/>
    </row>
    <row r="99" customFormat="false" ht="12.75" hidden="false" customHeight="true" outlineLevel="1" collapsed="false">
      <c r="A99" s="204"/>
      <c r="B99" s="219" t="s">
        <v>865</v>
      </c>
      <c r="C99" s="219"/>
      <c r="D99" s="219"/>
      <c r="E99" s="219"/>
      <c r="F99" s="219"/>
      <c r="G99" s="219"/>
      <c r="H99" s="206"/>
      <c r="I99" s="207"/>
      <c r="J99" s="208"/>
      <c r="K99" s="208"/>
      <c r="L99" s="208"/>
      <c r="M99" s="208"/>
      <c r="N99" s="208"/>
      <c r="O99" s="208"/>
      <c r="P99" s="208"/>
      <c r="Q99" s="208"/>
      <c r="R99" s="208"/>
      <c r="S99" s="208"/>
      <c r="T99" s="208"/>
      <c r="U99" s="208"/>
      <c r="V99" s="208"/>
      <c r="W99" s="208"/>
      <c r="X99" s="208"/>
      <c r="Y99" s="208"/>
      <c r="Z99" s="208"/>
      <c r="AA99" s="208"/>
      <c r="AB99" s="208"/>
      <c r="AC99" s="208" t="n">
        <v>0</v>
      </c>
      <c r="AD99" s="208"/>
      <c r="AE99" s="208"/>
      <c r="AF99" s="208"/>
      <c r="AG99" s="208"/>
      <c r="AH99" s="208"/>
      <c r="AI99" s="208"/>
      <c r="AJ99" s="208"/>
      <c r="AK99" s="208"/>
      <c r="AL99" s="208"/>
      <c r="AM99" s="208"/>
      <c r="AN99" s="208"/>
      <c r="AO99" s="208"/>
      <c r="AP99" s="208"/>
      <c r="AQ99" s="208"/>
      <c r="AR99" s="208"/>
      <c r="AS99" s="208"/>
      <c r="AT99" s="208"/>
      <c r="AU99" s="208"/>
      <c r="AV99" s="208"/>
      <c r="AW99" s="208"/>
      <c r="AX99" s="208"/>
      <c r="AY99" s="208"/>
      <c r="AZ99" s="208"/>
      <c r="BA99" s="208"/>
      <c r="BB99" s="208"/>
      <c r="BC99" s="208"/>
      <c r="BD99" s="208"/>
      <c r="BE99" s="208"/>
      <c r="BF99" s="208"/>
      <c r="BG99" s="208"/>
      <c r="BH99" s="208"/>
    </row>
    <row r="100" customFormat="false" ht="12.75" hidden="false" customHeight="false" outlineLevel="1" collapsed="false">
      <c r="A100" s="209" t="n">
        <v>36</v>
      </c>
      <c r="B100" s="210" t="s">
        <v>866</v>
      </c>
      <c r="C100" s="211" t="s">
        <v>867</v>
      </c>
      <c r="D100" s="212" t="s">
        <v>337</v>
      </c>
      <c r="E100" s="213" t="n">
        <v>1</v>
      </c>
      <c r="F100" s="214"/>
      <c r="G100" s="215" t="n">
        <f aca="false">ROUND(E100*F100,2)</f>
        <v>0</v>
      </c>
      <c r="H100" s="206" t="s">
        <v>868</v>
      </c>
      <c r="I100" s="207" t="s">
        <v>154</v>
      </c>
      <c r="J100" s="208"/>
      <c r="K100" s="208"/>
      <c r="L100" s="208"/>
      <c r="M100" s="208"/>
      <c r="N100" s="208"/>
      <c r="O100" s="208"/>
      <c r="P100" s="208"/>
      <c r="Q100" s="208"/>
      <c r="R100" s="208"/>
      <c r="S100" s="208"/>
      <c r="T100" s="208"/>
      <c r="U100" s="208"/>
      <c r="V100" s="208"/>
      <c r="W100" s="208"/>
      <c r="X100" s="208"/>
      <c r="Y100" s="208"/>
      <c r="Z100" s="208"/>
      <c r="AA100" s="208"/>
      <c r="AB100" s="208"/>
      <c r="AC100" s="208"/>
      <c r="AD100" s="208"/>
      <c r="AE100" s="208" t="s">
        <v>155</v>
      </c>
      <c r="AF100" s="208"/>
      <c r="AG100" s="208"/>
      <c r="AH100" s="208"/>
      <c r="AI100" s="208"/>
      <c r="AJ100" s="208"/>
      <c r="AK100" s="208"/>
      <c r="AL100" s="208"/>
      <c r="AM100" s="208" t="n">
        <v>21</v>
      </c>
      <c r="AN100" s="208"/>
      <c r="AO100" s="208"/>
      <c r="AP100" s="208"/>
      <c r="AQ100" s="208"/>
      <c r="AR100" s="208"/>
      <c r="AS100" s="208"/>
      <c r="AT100" s="208"/>
      <c r="AU100" s="208"/>
      <c r="AV100" s="208"/>
      <c r="AW100" s="208"/>
      <c r="AX100" s="208"/>
      <c r="AY100" s="208"/>
      <c r="AZ100" s="208"/>
      <c r="BA100" s="208"/>
      <c r="BB100" s="208"/>
      <c r="BC100" s="208"/>
      <c r="BD100" s="208"/>
      <c r="BE100" s="208"/>
      <c r="BF100" s="208"/>
      <c r="BG100" s="208"/>
      <c r="BH100" s="208"/>
    </row>
    <row r="101" customFormat="false" ht="12.75" hidden="false" customHeight="false" outlineLevel="1" collapsed="false">
      <c r="A101" s="209" t="n">
        <v>37</v>
      </c>
      <c r="B101" s="210" t="s">
        <v>869</v>
      </c>
      <c r="C101" s="211" t="s">
        <v>870</v>
      </c>
      <c r="D101" s="212" t="s">
        <v>337</v>
      </c>
      <c r="E101" s="213" t="n">
        <v>42</v>
      </c>
      <c r="F101" s="214"/>
      <c r="G101" s="215" t="n">
        <f aca="false">ROUND(E101*F101,2)</f>
        <v>0</v>
      </c>
      <c r="H101" s="206"/>
      <c r="I101" s="207" t="s">
        <v>313</v>
      </c>
      <c r="J101" s="208"/>
      <c r="K101" s="208"/>
      <c r="L101" s="208"/>
      <c r="M101" s="208"/>
      <c r="N101" s="208"/>
      <c r="O101" s="208"/>
      <c r="P101" s="208"/>
      <c r="Q101" s="208"/>
      <c r="R101" s="208"/>
      <c r="S101" s="208"/>
      <c r="T101" s="208"/>
      <c r="U101" s="208"/>
      <c r="V101" s="208"/>
      <c r="W101" s="208"/>
      <c r="X101" s="208"/>
      <c r="Y101" s="208"/>
      <c r="Z101" s="208"/>
      <c r="AA101" s="208"/>
      <c r="AB101" s="208"/>
      <c r="AC101" s="208"/>
      <c r="AD101" s="208"/>
      <c r="AE101" s="208" t="s">
        <v>155</v>
      </c>
      <c r="AF101" s="208"/>
      <c r="AG101" s="208"/>
      <c r="AH101" s="208"/>
      <c r="AI101" s="208"/>
      <c r="AJ101" s="208"/>
      <c r="AK101" s="208"/>
      <c r="AL101" s="208"/>
      <c r="AM101" s="208" t="n">
        <v>21</v>
      </c>
      <c r="AN101" s="208"/>
      <c r="AO101" s="208"/>
      <c r="AP101" s="208"/>
      <c r="AQ101" s="208"/>
      <c r="AR101" s="208"/>
      <c r="AS101" s="208"/>
      <c r="AT101" s="208"/>
      <c r="AU101" s="208"/>
      <c r="AV101" s="208"/>
      <c r="AW101" s="208"/>
      <c r="AX101" s="208"/>
      <c r="AY101" s="208"/>
      <c r="AZ101" s="208"/>
      <c r="BA101" s="208"/>
      <c r="BB101" s="208"/>
      <c r="BC101" s="208"/>
      <c r="BD101" s="208"/>
      <c r="BE101" s="208"/>
      <c r="BF101" s="208"/>
      <c r="BG101" s="208"/>
      <c r="BH101" s="208"/>
    </row>
    <row r="102" customFormat="false" ht="12.75" hidden="false" customHeight="false" outlineLevel="1" collapsed="false">
      <c r="A102" s="209" t="n">
        <v>38</v>
      </c>
      <c r="B102" s="210" t="s">
        <v>454</v>
      </c>
      <c r="C102" s="211" t="s">
        <v>871</v>
      </c>
      <c r="D102" s="212" t="s">
        <v>456</v>
      </c>
      <c r="E102" s="213" t="n">
        <v>16</v>
      </c>
      <c r="F102" s="214"/>
      <c r="G102" s="215" t="n">
        <f aca="false">ROUND(E102*F102,2)</f>
        <v>0</v>
      </c>
      <c r="H102" s="206"/>
      <c r="I102" s="207" t="s">
        <v>313</v>
      </c>
      <c r="J102" s="208"/>
      <c r="K102" s="208"/>
      <c r="L102" s="208"/>
      <c r="M102" s="208"/>
      <c r="N102" s="208"/>
      <c r="O102" s="208"/>
      <c r="P102" s="208"/>
      <c r="Q102" s="208"/>
      <c r="R102" s="208"/>
      <c r="S102" s="208"/>
      <c r="T102" s="208"/>
      <c r="U102" s="208"/>
      <c r="V102" s="208"/>
      <c r="W102" s="208"/>
      <c r="X102" s="208"/>
      <c r="Y102" s="208"/>
      <c r="Z102" s="208"/>
      <c r="AA102" s="208"/>
      <c r="AB102" s="208"/>
      <c r="AC102" s="208"/>
      <c r="AD102" s="208"/>
      <c r="AE102" s="208" t="s">
        <v>314</v>
      </c>
      <c r="AF102" s="208" t="n">
        <v>1</v>
      </c>
      <c r="AG102" s="208"/>
      <c r="AH102" s="208"/>
      <c r="AI102" s="208"/>
      <c r="AJ102" s="208"/>
      <c r="AK102" s="208"/>
      <c r="AL102" s="208"/>
      <c r="AM102" s="208" t="n">
        <v>21</v>
      </c>
      <c r="AN102" s="208"/>
      <c r="AO102" s="208"/>
      <c r="AP102" s="208"/>
      <c r="AQ102" s="208"/>
      <c r="AR102" s="208"/>
      <c r="AS102" s="208"/>
      <c r="AT102" s="208"/>
      <c r="AU102" s="208"/>
      <c r="AV102" s="208"/>
      <c r="AW102" s="208"/>
      <c r="AX102" s="208"/>
      <c r="AY102" s="208"/>
      <c r="AZ102" s="208"/>
      <c r="BA102" s="208"/>
      <c r="BB102" s="208"/>
      <c r="BC102" s="208"/>
      <c r="BD102" s="208"/>
      <c r="BE102" s="208"/>
      <c r="BF102" s="208"/>
      <c r="BG102" s="208"/>
      <c r="BH102" s="208"/>
    </row>
    <row r="103" customFormat="false" ht="12.75" hidden="false" customHeight="false" outlineLevel="1" collapsed="false">
      <c r="A103" s="209" t="n">
        <v>39</v>
      </c>
      <c r="B103" s="210" t="s">
        <v>690</v>
      </c>
      <c r="C103" s="211" t="s">
        <v>872</v>
      </c>
      <c r="D103" s="212" t="s">
        <v>456</v>
      </c>
      <c r="E103" s="213" t="n">
        <v>42</v>
      </c>
      <c r="F103" s="214"/>
      <c r="G103" s="215" t="n">
        <f aca="false">ROUND(E103*F103,2)</f>
        <v>0</v>
      </c>
      <c r="H103" s="206"/>
      <c r="I103" s="207" t="s">
        <v>313</v>
      </c>
      <c r="J103" s="208"/>
      <c r="K103" s="208"/>
      <c r="L103" s="208"/>
      <c r="M103" s="208"/>
      <c r="N103" s="208"/>
      <c r="O103" s="208"/>
      <c r="P103" s="208"/>
      <c r="Q103" s="208"/>
      <c r="R103" s="208"/>
      <c r="S103" s="208"/>
      <c r="T103" s="208"/>
      <c r="U103" s="208"/>
      <c r="V103" s="208"/>
      <c r="W103" s="208"/>
      <c r="X103" s="208"/>
      <c r="Y103" s="208"/>
      <c r="Z103" s="208"/>
      <c r="AA103" s="208"/>
      <c r="AB103" s="208"/>
      <c r="AC103" s="208"/>
      <c r="AD103" s="208"/>
      <c r="AE103" s="208" t="s">
        <v>314</v>
      </c>
      <c r="AF103" s="208" t="n">
        <v>1</v>
      </c>
      <c r="AG103" s="208"/>
      <c r="AH103" s="208"/>
      <c r="AI103" s="208"/>
      <c r="AJ103" s="208"/>
      <c r="AK103" s="208"/>
      <c r="AL103" s="208"/>
      <c r="AM103" s="208" t="n">
        <v>21</v>
      </c>
      <c r="AN103" s="208"/>
      <c r="AO103" s="208"/>
      <c r="AP103" s="208"/>
      <c r="AQ103" s="208"/>
      <c r="AR103" s="208"/>
      <c r="AS103" s="208"/>
      <c r="AT103" s="208"/>
      <c r="AU103" s="208"/>
      <c r="AV103" s="208"/>
      <c r="AW103" s="208"/>
      <c r="AX103" s="208"/>
      <c r="AY103" s="208"/>
      <c r="AZ103" s="208"/>
      <c r="BA103" s="208"/>
      <c r="BB103" s="208"/>
      <c r="BC103" s="208"/>
      <c r="BD103" s="208"/>
      <c r="BE103" s="208"/>
      <c r="BF103" s="208"/>
      <c r="BG103" s="208"/>
      <c r="BH103" s="208"/>
    </row>
    <row r="104" customFormat="false" ht="12.75" hidden="false" customHeight="false" outlineLevel="1" collapsed="false">
      <c r="A104" s="209" t="n">
        <v>40</v>
      </c>
      <c r="B104" s="210" t="s">
        <v>873</v>
      </c>
      <c r="C104" s="211" t="s">
        <v>874</v>
      </c>
      <c r="D104" s="212" t="s">
        <v>456</v>
      </c>
      <c r="E104" s="213" t="n">
        <v>17</v>
      </c>
      <c r="F104" s="214"/>
      <c r="G104" s="215" t="n">
        <f aca="false">ROUND(E104*F104,2)</f>
        <v>0</v>
      </c>
      <c r="H104" s="206"/>
      <c r="I104" s="207" t="s">
        <v>313</v>
      </c>
      <c r="J104" s="208"/>
      <c r="K104" s="208"/>
      <c r="L104" s="208"/>
      <c r="M104" s="208"/>
      <c r="N104" s="208"/>
      <c r="O104" s="208"/>
      <c r="P104" s="208"/>
      <c r="Q104" s="208"/>
      <c r="R104" s="208"/>
      <c r="S104" s="208"/>
      <c r="T104" s="208"/>
      <c r="U104" s="208"/>
      <c r="V104" s="208"/>
      <c r="W104" s="208"/>
      <c r="X104" s="208"/>
      <c r="Y104" s="208"/>
      <c r="Z104" s="208"/>
      <c r="AA104" s="208"/>
      <c r="AB104" s="208"/>
      <c r="AC104" s="208"/>
      <c r="AD104" s="208"/>
      <c r="AE104" s="208" t="s">
        <v>314</v>
      </c>
      <c r="AF104" s="208" t="n">
        <v>1</v>
      </c>
      <c r="AG104" s="208"/>
      <c r="AH104" s="208"/>
      <c r="AI104" s="208"/>
      <c r="AJ104" s="208"/>
      <c r="AK104" s="208"/>
      <c r="AL104" s="208"/>
      <c r="AM104" s="208" t="n">
        <v>21</v>
      </c>
      <c r="AN104" s="208"/>
      <c r="AO104" s="208"/>
      <c r="AP104" s="208"/>
      <c r="AQ104" s="208"/>
      <c r="AR104" s="208"/>
      <c r="AS104" s="208"/>
      <c r="AT104" s="208"/>
      <c r="AU104" s="208"/>
      <c r="AV104" s="208"/>
      <c r="AW104" s="208"/>
      <c r="AX104" s="208"/>
      <c r="AY104" s="208"/>
      <c r="AZ104" s="208"/>
      <c r="BA104" s="208"/>
      <c r="BB104" s="208"/>
      <c r="BC104" s="208"/>
      <c r="BD104" s="208"/>
      <c r="BE104" s="208"/>
      <c r="BF104" s="208"/>
      <c r="BG104" s="208"/>
      <c r="BH104" s="208"/>
    </row>
    <row r="105" customFormat="false" ht="12.75" hidden="false" customHeight="false" outlineLevel="1" collapsed="false">
      <c r="A105" s="209" t="n">
        <v>41</v>
      </c>
      <c r="B105" s="210" t="s">
        <v>875</v>
      </c>
      <c r="C105" s="211" t="s">
        <v>614</v>
      </c>
      <c r="D105" s="212" t="s">
        <v>381</v>
      </c>
      <c r="E105" s="213" t="n">
        <v>1</v>
      </c>
      <c r="F105" s="214"/>
      <c r="G105" s="215" t="n">
        <f aca="false">ROUND(E105*F105,2)</f>
        <v>0</v>
      </c>
      <c r="H105" s="206"/>
      <c r="I105" s="207" t="s">
        <v>313</v>
      </c>
      <c r="J105" s="208"/>
      <c r="K105" s="208"/>
      <c r="L105" s="208"/>
      <c r="M105" s="208"/>
      <c r="N105" s="208"/>
      <c r="O105" s="208"/>
      <c r="P105" s="208"/>
      <c r="Q105" s="208"/>
      <c r="R105" s="208"/>
      <c r="S105" s="208"/>
      <c r="T105" s="208"/>
      <c r="U105" s="208"/>
      <c r="V105" s="208"/>
      <c r="W105" s="208"/>
      <c r="X105" s="208"/>
      <c r="Y105" s="208"/>
      <c r="Z105" s="208"/>
      <c r="AA105" s="208"/>
      <c r="AB105" s="208"/>
      <c r="AC105" s="208"/>
      <c r="AD105" s="208"/>
      <c r="AE105" s="208" t="s">
        <v>314</v>
      </c>
      <c r="AF105" s="208" t="n">
        <v>1</v>
      </c>
      <c r="AG105" s="208"/>
      <c r="AH105" s="208"/>
      <c r="AI105" s="208"/>
      <c r="AJ105" s="208"/>
      <c r="AK105" s="208"/>
      <c r="AL105" s="208"/>
      <c r="AM105" s="208" t="n">
        <v>21</v>
      </c>
      <c r="AN105" s="208"/>
      <c r="AO105" s="208"/>
      <c r="AP105" s="208"/>
      <c r="AQ105" s="208"/>
      <c r="AR105" s="208"/>
      <c r="AS105" s="208"/>
      <c r="AT105" s="208"/>
      <c r="AU105" s="208"/>
      <c r="AV105" s="208"/>
      <c r="AW105" s="208"/>
      <c r="AX105" s="208"/>
      <c r="AY105" s="208"/>
      <c r="AZ105" s="208"/>
      <c r="BA105" s="208"/>
      <c r="BB105" s="208"/>
      <c r="BC105" s="208"/>
      <c r="BD105" s="208"/>
      <c r="BE105" s="208"/>
      <c r="BF105" s="208"/>
      <c r="BG105" s="208"/>
      <c r="BH105" s="208"/>
    </row>
    <row r="106" customFormat="false" ht="12.75" hidden="false" customHeight="false" outlineLevel="1" collapsed="false">
      <c r="A106" s="209" t="n">
        <v>42</v>
      </c>
      <c r="B106" s="210" t="s">
        <v>876</v>
      </c>
      <c r="C106" s="211" t="s">
        <v>877</v>
      </c>
      <c r="D106" s="212" t="s">
        <v>456</v>
      </c>
      <c r="E106" s="213" t="n">
        <v>2</v>
      </c>
      <c r="F106" s="214"/>
      <c r="G106" s="215" t="n">
        <f aca="false">ROUND(E106*F106,2)</f>
        <v>0</v>
      </c>
      <c r="H106" s="206"/>
      <c r="I106" s="207" t="s">
        <v>313</v>
      </c>
      <c r="J106" s="208"/>
      <c r="K106" s="208"/>
      <c r="L106" s="208"/>
      <c r="M106" s="208"/>
      <c r="N106" s="208"/>
      <c r="O106" s="208"/>
      <c r="P106" s="208"/>
      <c r="Q106" s="208"/>
      <c r="R106" s="208"/>
      <c r="S106" s="208"/>
      <c r="T106" s="208"/>
      <c r="U106" s="208"/>
      <c r="V106" s="208"/>
      <c r="W106" s="208"/>
      <c r="X106" s="208"/>
      <c r="Y106" s="208"/>
      <c r="Z106" s="208"/>
      <c r="AA106" s="208"/>
      <c r="AB106" s="208"/>
      <c r="AC106" s="208"/>
      <c r="AD106" s="208"/>
      <c r="AE106" s="208" t="s">
        <v>314</v>
      </c>
      <c r="AF106" s="208" t="n">
        <v>1</v>
      </c>
      <c r="AG106" s="208"/>
      <c r="AH106" s="208"/>
      <c r="AI106" s="208"/>
      <c r="AJ106" s="208"/>
      <c r="AK106" s="208"/>
      <c r="AL106" s="208"/>
      <c r="AM106" s="208" t="n">
        <v>21</v>
      </c>
      <c r="AN106" s="208"/>
      <c r="AO106" s="208"/>
      <c r="AP106" s="208"/>
      <c r="AQ106" s="208"/>
      <c r="AR106" s="208"/>
      <c r="AS106" s="208"/>
      <c r="AT106" s="208"/>
      <c r="AU106" s="208"/>
      <c r="AV106" s="208"/>
      <c r="AW106" s="208"/>
      <c r="AX106" s="208"/>
      <c r="AY106" s="208"/>
      <c r="AZ106" s="208"/>
      <c r="BA106" s="208"/>
      <c r="BB106" s="208"/>
      <c r="BC106" s="208"/>
      <c r="BD106" s="208"/>
      <c r="BE106" s="208"/>
      <c r="BF106" s="208"/>
      <c r="BG106" s="208"/>
      <c r="BH106" s="208"/>
    </row>
    <row r="107" customFormat="false" ht="12.75" hidden="false" customHeight="false" outlineLevel="1" collapsed="false">
      <c r="A107" s="209" t="n">
        <v>43</v>
      </c>
      <c r="B107" s="210" t="s">
        <v>878</v>
      </c>
      <c r="C107" s="211" t="s">
        <v>879</v>
      </c>
      <c r="D107" s="212" t="s">
        <v>456</v>
      </c>
      <c r="E107" s="213" t="n">
        <v>6</v>
      </c>
      <c r="F107" s="214"/>
      <c r="G107" s="215" t="n">
        <f aca="false">ROUND(E107*F107,2)</f>
        <v>0</v>
      </c>
      <c r="H107" s="206"/>
      <c r="I107" s="207" t="s">
        <v>313</v>
      </c>
      <c r="J107" s="208"/>
      <c r="K107" s="208"/>
      <c r="L107" s="208"/>
      <c r="M107" s="208"/>
      <c r="N107" s="208"/>
      <c r="O107" s="208"/>
      <c r="P107" s="208"/>
      <c r="Q107" s="208"/>
      <c r="R107" s="208"/>
      <c r="S107" s="208"/>
      <c r="T107" s="208"/>
      <c r="U107" s="208"/>
      <c r="V107" s="208"/>
      <c r="W107" s="208"/>
      <c r="X107" s="208"/>
      <c r="Y107" s="208"/>
      <c r="Z107" s="208"/>
      <c r="AA107" s="208"/>
      <c r="AB107" s="208"/>
      <c r="AC107" s="208"/>
      <c r="AD107" s="208"/>
      <c r="AE107" s="208" t="s">
        <v>314</v>
      </c>
      <c r="AF107" s="208" t="n">
        <v>1</v>
      </c>
      <c r="AG107" s="208"/>
      <c r="AH107" s="208"/>
      <c r="AI107" s="208"/>
      <c r="AJ107" s="208"/>
      <c r="AK107" s="208"/>
      <c r="AL107" s="208"/>
      <c r="AM107" s="208" t="n">
        <v>21</v>
      </c>
      <c r="AN107" s="208"/>
      <c r="AO107" s="208"/>
      <c r="AP107" s="208"/>
      <c r="AQ107" s="208"/>
      <c r="AR107" s="208"/>
      <c r="AS107" s="208"/>
      <c r="AT107" s="208"/>
      <c r="AU107" s="208"/>
      <c r="AV107" s="208"/>
      <c r="AW107" s="208"/>
      <c r="AX107" s="208"/>
      <c r="AY107" s="208"/>
      <c r="AZ107" s="208"/>
      <c r="BA107" s="208"/>
      <c r="BB107" s="208"/>
      <c r="BC107" s="208"/>
      <c r="BD107" s="208"/>
      <c r="BE107" s="208"/>
      <c r="BF107" s="208"/>
      <c r="BG107" s="208"/>
      <c r="BH107" s="208"/>
    </row>
    <row r="108" customFormat="false" ht="12.75" hidden="false" customHeight="false" outlineLevel="1" collapsed="false">
      <c r="A108" s="209" t="n">
        <v>44</v>
      </c>
      <c r="B108" s="210" t="s">
        <v>880</v>
      </c>
      <c r="C108" s="211" t="s">
        <v>881</v>
      </c>
      <c r="D108" s="212" t="s">
        <v>456</v>
      </c>
      <c r="E108" s="213" t="n">
        <v>3</v>
      </c>
      <c r="F108" s="214"/>
      <c r="G108" s="215" t="n">
        <f aca="false">ROUND(E108*F108,2)</f>
        <v>0</v>
      </c>
      <c r="H108" s="206"/>
      <c r="I108" s="207" t="s">
        <v>313</v>
      </c>
      <c r="J108" s="208"/>
      <c r="K108" s="208"/>
      <c r="L108" s="208"/>
      <c r="M108" s="208"/>
      <c r="N108" s="208"/>
      <c r="O108" s="208"/>
      <c r="P108" s="208"/>
      <c r="Q108" s="208"/>
      <c r="R108" s="208"/>
      <c r="S108" s="208"/>
      <c r="T108" s="208"/>
      <c r="U108" s="208"/>
      <c r="V108" s="208"/>
      <c r="W108" s="208"/>
      <c r="X108" s="208"/>
      <c r="Y108" s="208"/>
      <c r="Z108" s="208"/>
      <c r="AA108" s="208"/>
      <c r="AB108" s="208"/>
      <c r="AC108" s="208"/>
      <c r="AD108" s="208"/>
      <c r="AE108" s="208" t="s">
        <v>314</v>
      </c>
      <c r="AF108" s="208" t="n">
        <v>1</v>
      </c>
      <c r="AG108" s="208"/>
      <c r="AH108" s="208"/>
      <c r="AI108" s="208"/>
      <c r="AJ108" s="208"/>
      <c r="AK108" s="208"/>
      <c r="AL108" s="208"/>
      <c r="AM108" s="208" t="n">
        <v>21</v>
      </c>
      <c r="AN108" s="208"/>
      <c r="AO108" s="208"/>
      <c r="AP108" s="208"/>
      <c r="AQ108" s="208"/>
      <c r="AR108" s="208"/>
      <c r="AS108" s="208"/>
      <c r="AT108" s="208"/>
      <c r="AU108" s="208"/>
      <c r="AV108" s="208"/>
      <c r="AW108" s="208"/>
      <c r="AX108" s="208"/>
      <c r="AY108" s="208"/>
      <c r="AZ108" s="208"/>
      <c r="BA108" s="208"/>
      <c r="BB108" s="208"/>
      <c r="BC108" s="208"/>
      <c r="BD108" s="208"/>
      <c r="BE108" s="208"/>
      <c r="BF108" s="208"/>
      <c r="BG108" s="208"/>
      <c r="BH108" s="208"/>
    </row>
    <row r="109" customFormat="false" ht="12.75" hidden="false" customHeight="false" outlineLevel="1" collapsed="false">
      <c r="A109" s="209" t="n">
        <v>45</v>
      </c>
      <c r="B109" s="210" t="s">
        <v>882</v>
      </c>
      <c r="C109" s="211" t="s">
        <v>883</v>
      </c>
      <c r="D109" s="212" t="s">
        <v>456</v>
      </c>
      <c r="E109" s="213" t="n">
        <v>1</v>
      </c>
      <c r="F109" s="214"/>
      <c r="G109" s="215" t="n">
        <f aca="false">ROUND(E109*F109,2)</f>
        <v>0</v>
      </c>
      <c r="H109" s="206"/>
      <c r="I109" s="207" t="s">
        <v>313</v>
      </c>
      <c r="J109" s="208"/>
      <c r="K109" s="208"/>
      <c r="L109" s="208"/>
      <c r="M109" s="208"/>
      <c r="N109" s="208"/>
      <c r="O109" s="208"/>
      <c r="P109" s="208"/>
      <c r="Q109" s="208"/>
      <c r="R109" s="208"/>
      <c r="S109" s="208"/>
      <c r="T109" s="208"/>
      <c r="U109" s="208"/>
      <c r="V109" s="208"/>
      <c r="W109" s="208"/>
      <c r="X109" s="208"/>
      <c r="Y109" s="208"/>
      <c r="Z109" s="208"/>
      <c r="AA109" s="208"/>
      <c r="AB109" s="208"/>
      <c r="AC109" s="208"/>
      <c r="AD109" s="208"/>
      <c r="AE109" s="208" t="s">
        <v>314</v>
      </c>
      <c r="AF109" s="208" t="n">
        <v>1</v>
      </c>
      <c r="AG109" s="208"/>
      <c r="AH109" s="208"/>
      <c r="AI109" s="208"/>
      <c r="AJ109" s="208"/>
      <c r="AK109" s="208"/>
      <c r="AL109" s="208"/>
      <c r="AM109" s="208" t="n">
        <v>21</v>
      </c>
      <c r="AN109" s="208"/>
      <c r="AO109" s="208"/>
      <c r="AP109" s="208"/>
      <c r="AQ109" s="208"/>
      <c r="AR109" s="208"/>
      <c r="AS109" s="208"/>
      <c r="AT109" s="208"/>
      <c r="AU109" s="208"/>
      <c r="AV109" s="208"/>
      <c r="AW109" s="208"/>
      <c r="AX109" s="208"/>
      <c r="AY109" s="208"/>
      <c r="AZ109" s="208"/>
      <c r="BA109" s="208"/>
      <c r="BB109" s="208"/>
      <c r="BC109" s="208"/>
      <c r="BD109" s="208"/>
      <c r="BE109" s="208"/>
      <c r="BF109" s="208"/>
      <c r="BG109" s="208"/>
      <c r="BH109" s="208"/>
    </row>
    <row r="110" customFormat="false" ht="12.75" hidden="false" customHeight="false" outlineLevel="1" collapsed="false">
      <c r="A110" s="209" t="n">
        <v>46</v>
      </c>
      <c r="B110" s="210" t="s">
        <v>884</v>
      </c>
      <c r="C110" s="211" t="s">
        <v>885</v>
      </c>
      <c r="D110" s="212" t="s">
        <v>456</v>
      </c>
      <c r="E110" s="213" t="n">
        <v>3</v>
      </c>
      <c r="F110" s="214"/>
      <c r="G110" s="215" t="n">
        <f aca="false">ROUND(E110*F110,2)</f>
        <v>0</v>
      </c>
      <c r="H110" s="206"/>
      <c r="I110" s="207" t="s">
        <v>313</v>
      </c>
      <c r="J110" s="208"/>
      <c r="K110" s="208"/>
      <c r="L110" s="208"/>
      <c r="M110" s="208"/>
      <c r="N110" s="208"/>
      <c r="O110" s="208"/>
      <c r="P110" s="208"/>
      <c r="Q110" s="208"/>
      <c r="R110" s="208"/>
      <c r="S110" s="208"/>
      <c r="T110" s="208"/>
      <c r="U110" s="208"/>
      <c r="V110" s="208"/>
      <c r="W110" s="208"/>
      <c r="X110" s="208"/>
      <c r="Y110" s="208"/>
      <c r="Z110" s="208"/>
      <c r="AA110" s="208"/>
      <c r="AB110" s="208"/>
      <c r="AC110" s="208"/>
      <c r="AD110" s="208"/>
      <c r="AE110" s="208" t="s">
        <v>314</v>
      </c>
      <c r="AF110" s="208" t="n">
        <v>1</v>
      </c>
      <c r="AG110" s="208"/>
      <c r="AH110" s="208"/>
      <c r="AI110" s="208"/>
      <c r="AJ110" s="208"/>
      <c r="AK110" s="208"/>
      <c r="AL110" s="208"/>
      <c r="AM110" s="208" t="n">
        <v>21</v>
      </c>
      <c r="AN110" s="208"/>
      <c r="AO110" s="208"/>
      <c r="AP110" s="208"/>
      <c r="AQ110" s="208"/>
      <c r="AR110" s="208"/>
      <c r="AS110" s="208"/>
      <c r="AT110" s="208"/>
      <c r="AU110" s="208"/>
      <c r="AV110" s="208"/>
      <c r="AW110" s="208"/>
      <c r="AX110" s="208"/>
      <c r="AY110" s="208"/>
      <c r="AZ110" s="208"/>
      <c r="BA110" s="208"/>
      <c r="BB110" s="208"/>
      <c r="BC110" s="208"/>
      <c r="BD110" s="208"/>
      <c r="BE110" s="208"/>
      <c r="BF110" s="208"/>
      <c r="BG110" s="208"/>
      <c r="BH110" s="208"/>
    </row>
    <row r="111" customFormat="false" ht="12.75" hidden="false" customHeight="false" outlineLevel="1" collapsed="false">
      <c r="A111" s="209" t="n">
        <v>47</v>
      </c>
      <c r="B111" s="210" t="s">
        <v>886</v>
      </c>
      <c r="C111" s="211" t="s">
        <v>887</v>
      </c>
      <c r="D111" s="212" t="s">
        <v>456</v>
      </c>
      <c r="E111" s="213" t="n">
        <v>2</v>
      </c>
      <c r="F111" s="214"/>
      <c r="G111" s="215" t="n">
        <f aca="false">ROUND(E111*F111,2)</f>
        <v>0</v>
      </c>
      <c r="H111" s="206"/>
      <c r="I111" s="207" t="s">
        <v>313</v>
      </c>
      <c r="J111" s="208"/>
      <c r="K111" s="208"/>
      <c r="L111" s="208"/>
      <c r="M111" s="208"/>
      <c r="N111" s="208"/>
      <c r="O111" s="208"/>
      <c r="P111" s="208"/>
      <c r="Q111" s="208"/>
      <c r="R111" s="208"/>
      <c r="S111" s="208"/>
      <c r="T111" s="208"/>
      <c r="U111" s="208"/>
      <c r="V111" s="208"/>
      <c r="W111" s="208"/>
      <c r="X111" s="208"/>
      <c r="Y111" s="208"/>
      <c r="Z111" s="208"/>
      <c r="AA111" s="208"/>
      <c r="AB111" s="208"/>
      <c r="AC111" s="208"/>
      <c r="AD111" s="208"/>
      <c r="AE111" s="208" t="s">
        <v>314</v>
      </c>
      <c r="AF111" s="208" t="n">
        <v>1</v>
      </c>
      <c r="AG111" s="208"/>
      <c r="AH111" s="208"/>
      <c r="AI111" s="208"/>
      <c r="AJ111" s="208"/>
      <c r="AK111" s="208"/>
      <c r="AL111" s="208"/>
      <c r="AM111" s="208" t="n">
        <v>21</v>
      </c>
      <c r="AN111" s="208"/>
      <c r="AO111" s="208"/>
      <c r="AP111" s="208"/>
      <c r="AQ111" s="208"/>
      <c r="AR111" s="208"/>
      <c r="AS111" s="208"/>
      <c r="AT111" s="208"/>
      <c r="AU111" s="208"/>
      <c r="AV111" s="208"/>
      <c r="AW111" s="208"/>
      <c r="AX111" s="208"/>
      <c r="AY111" s="208"/>
      <c r="AZ111" s="208"/>
      <c r="BA111" s="208"/>
      <c r="BB111" s="208"/>
      <c r="BC111" s="208"/>
      <c r="BD111" s="208"/>
      <c r="BE111" s="208"/>
      <c r="BF111" s="208"/>
      <c r="BG111" s="208"/>
      <c r="BH111" s="208"/>
    </row>
    <row r="112" customFormat="false" ht="12.75" hidden="false" customHeight="false" outlineLevel="1" collapsed="false">
      <c r="A112" s="209" t="n">
        <v>48</v>
      </c>
      <c r="B112" s="210" t="s">
        <v>888</v>
      </c>
      <c r="C112" s="211" t="s">
        <v>889</v>
      </c>
      <c r="D112" s="212" t="s">
        <v>456</v>
      </c>
      <c r="E112" s="213" t="n">
        <v>4</v>
      </c>
      <c r="F112" s="214"/>
      <c r="G112" s="215" t="n">
        <f aca="false">ROUND(E112*F112,2)</f>
        <v>0</v>
      </c>
      <c r="H112" s="206"/>
      <c r="I112" s="207" t="s">
        <v>313</v>
      </c>
      <c r="J112" s="208"/>
      <c r="K112" s="208"/>
      <c r="L112" s="208"/>
      <c r="M112" s="208"/>
      <c r="N112" s="208"/>
      <c r="O112" s="208"/>
      <c r="P112" s="208"/>
      <c r="Q112" s="208"/>
      <c r="R112" s="208"/>
      <c r="S112" s="208"/>
      <c r="T112" s="208"/>
      <c r="U112" s="208"/>
      <c r="V112" s="208"/>
      <c r="W112" s="208"/>
      <c r="X112" s="208"/>
      <c r="Y112" s="208"/>
      <c r="Z112" s="208"/>
      <c r="AA112" s="208"/>
      <c r="AB112" s="208"/>
      <c r="AC112" s="208"/>
      <c r="AD112" s="208"/>
      <c r="AE112" s="208" t="s">
        <v>314</v>
      </c>
      <c r="AF112" s="208" t="n">
        <v>1</v>
      </c>
      <c r="AG112" s="208"/>
      <c r="AH112" s="208"/>
      <c r="AI112" s="208"/>
      <c r="AJ112" s="208"/>
      <c r="AK112" s="208"/>
      <c r="AL112" s="208"/>
      <c r="AM112" s="208" t="n">
        <v>21</v>
      </c>
      <c r="AN112" s="208"/>
      <c r="AO112" s="208"/>
      <c r="AP112" s="208"/>
      <c r="AQ112" s="208"/>
      <c r="AR112" s="208"/>
      <c r="AS112" s="208"/>
      <c r="AT112" s="208"/>
      <c r="AU112" s="208"/>
      <c r="AV112" s="208"/>
      <c r="AW112" s="208"/>
      <c r="AX112" s="208"/>
      <c r="AY112" s="208"/>
      <c r="AZ112" s="208"/>
      <c r="BA112" s="208"/>
      <c r="BB112" s="208"/>
      <c r="BC112" s="208"/>
      <c r="BD112" s="208"/>
      <c r="BE112" s="208"/>
      <c r="BF112" s="208"/>
      <c r="BG112" s="208"/>
      <c r="BH112" s="208"/>
    </row>
    <row r="113" customFormat="false" ht="12.75" hidden="false" customHeight="false" outlineLevel="1" collapsed="false">
      <c r="A113" s="209" t="n">
        <v>49</v>
      </c>
      <c r="B113" s="210" t="s">
        <v>890</v>
      </c>
      <c r="C113" s="211" t="s">
        <v>891</v>
      </c>
      <c r="D113" s="212" t="s">
        <v>221</v>
      </c>
      <c r="E113" s="213" t="n">
        <v>783.8394</v>
      </c>
      <c r="F113" s="214"/>
      <c r="G113" s="215" t="n">
        <f aca="false">ROUND(E113*F113,2)</f>
        <v>0</v>
      </c>
      <c r="H113" s="206" t="s">
        <v>331</v>
      </c>
      <c r="I113" s="207" t="s">
        <v>154</v>
      </c>
      <c r="J113" s="208"/>
      <c r="K113" s="208"/>
      <c r="L113" s="208"/>
      <c r="M113" s="208"/>
      <c r="N113" s="208"/>
      <c r="O113" s="208"/>
      <c r="P113" s="208"/>
      <c r="Q113" s="208"/>
      <c r="R113" s="208"/>
      <c r="S113" s="208"/>
      <c r="T113" s="208"/>
      <c r="U113" s="208"/>
      <c r="V113" s="208"/>
      <c r="W113" s="208"/>
      <c r="X113" s="208"/>
      <c r="Y113" s="208"/>
      <c r="Z113" s="208"/>
      <c r="AA113" s="208"/>
      <c r="AB113" s="208"/>
      <c r="AC113" s="208"/>
      <c r="AD113" s="208"/>
      <c r="AE113" s="208" t="s">
        <v>155</v>
      </c>
      <c r="AF113" s="208"/>
      <c r="AG113" s="208"/>
      <c r="AH113" s="208"/>
      <c r="AI113" s="208"/>
      <c r="AJ113" s="208"/>
      <c r="AK113" s="208"/>
      <c r="AL113" s="208"/>
      <c r="AM113" s="208" t="n">
        <v>21</v>
      </c>
      <c r="AN113" s="208"/>
      <c r="AO113" s="208"/>
      <c r="AP113" s="208"/>
      <c r="AQ113" s="208"/>
      <c r="AR113" s="208"/>
      <c r="AS113" s="208"/>
      <c r="AT113" s="208"/>
      <c r="AU113" s="208"/>
      <c r="AV113" s="208"/>
      <c r="AW113" s="208"/>
      <c r="AX113" s="208"/>
      <c r="AY113" s="208"/>
      <c r="AZ113" s="208"/>
      <c r="BA113" s="208"/>
      <c r="BB113" s="208"/>
      <c r="BC113" s="208"/>
      <c r="BD113" s="208"/>
      <c r="BE113" s="208"/>
      <c r="BF113" s="208"/>
      <c r="BG113" s="208"/>
      <c r="BH113" s="208"/>
    </row>
    <row r="114" customFormat="false" ht="12.75" hidden="false" customHeight="false" outlineLevel="1" collapsed="false">
      <c r="A114" s="204"/>
      <c r="B114" s="216"/>
      <c r="C114" s="246" t="s">
        <v>892</v>
      </c>
      <c r="D114" s="247"/>
      <c r="E114" s="248" t="n">
        <v>783.8394</v>
      </c>
      <c r="F114" s="215"/>
      <c r="G114" s="215"/>
      <c r="H114" s="206"/>
      <c r="I114" s="207"/>
      <c r="J114" s="208"/>
      <c r="K114" s="208"/>
      <c r="L114" s="208"/>
      <c r="M114" s="208"/>
      <c r="N114" s="208"/>
      <c r="O114" s="208"/>
      <c r="P114" s="208"/>
      <c r="Q114" s="208"/>
      <c r="R114" s="208"/>
      <c r="S114" s="208"/>
      <c r="T114" s="208"/>
      <c r="U114" s="208"/>
      <c r="V114" s="208"/>
      <c r="W114" s="208"/>
      <c r="X114" s="208"/>
      <c r="Y114" s="208"/>
      <c r="Z114" s="208"/>
      <c r="AA114" s="208"/>
      <c r="AB114" s="208"/>
      <c r="AC114" s="208"/>
      <c r="AD114" s="208"/>
      <c r="AE114" s="208"/>
      <c r="AF114" s="208"/>
      <c r="AG114" s="208"/>
      <c r="AH114" s="208"/>
      <c r="AI114" s="208"/>
      <c r="AJ114" s="208"/>
      <c r="AK114" s="208"/>
      <c r="AL114" s="208"/>
      <c r="AM114" s="208"/>
      <c r="AN114" s="208"/>
      <c r="AO114" s="208"/>
      <c r="AP114" s="208"/>
      <c r="AQ114" s="208"/>
      <c r="AR114" s="208"/>
      <c r="AS114" s="208"/>
      <c r="AT114" s="208"/>
      <c r="AU114" s="208"/>
      <c r="AV114" s="208"/>
      <c r="AW114" s="208"/>
      <c r="AX114" s="208"/>
      <c r="AY114" s="208"/>
      <c r="AZ114" s="208"/>
      <c r="BA114" s="208"/>
      <c r="BB114" s="208"/>
      <c r="BC114" s="208"/>
      <c r="BD114" s="208"/>
      <c r="BE114" s="208"/>
      <c r="BF114" s="208"/>
      <c r="BG114" s="208"/>
      <c r="BH114" s="208"/>
    </row>
    <row r="115" customFormat="false" ht="12.75" hidden="false" customHeight="false" outlineLevel="1" collapsed="false">
      <c r="A115" s="209" t="n">
        <v>50</v>
      </c>
      <c r="B115" s="210" t="s">
        <v>893</v>
      </c>
      <c r="C115" s="211" t="s">
        <v>894</v>
      </c>
      <c r="D115" s="212" t="s">
        <v>337</v>
      </c>
      <c r="E115" s="213" t="n">
        <v>4</v>
      </c>
      <c r="F115" s="214"/>
      <c r="G115" s="215" t="n">
        <f aca="false">ROUND(E115*F115,2)</f>
        <v>0</v>
      </c>
      <c r="H115" s="206" t="s">
        <v>331</v>
      </c>
      <c r="I115" s="207" t="s">
        <v>154</v>
      </c>
      <c r="J115" s="208"/>
      <c r="K115" s="208"/>
      <c r="L115" s="208"/>
      <c r="M115" s="208"/>
      <c r="N115" s="208"/>
      <c r="O115" s="208"/>
      <c r="P115" s="208"/>
      <c r="Q115" s="208"/>
      <c r="R115" s="208"/>
      <c r="S115" s="208"/>
      <c r="T115" s="208"/>
      <c r="U115" s="208"/>
      <c r="V115" s="208"/>
      <c r="W115" s="208"/>
      <c r="X115" s="208"/>
      <c r="Y115" s="208"/>
      <c r="Z115" s="208"/>
      <c r="AA115" s="208"/>
      <c r="AB115" s="208"/>
      <c r="AC115" s="208"/>
      <c r="AD115" s="208"/>
      <c r="AE115" s="208" t="s">
        <v>155</v>
      </c>
      <c r="AF115" s="208"/>
      <c r="AG115" s="208"/>
      <c r="AH115" s="208"/>
      <c r="AI115" s="208"/>
      <c r="AJ115" s="208"/>
      <c r="AK115" s="208"/>
      <c r="AL115" s="208"/>
      <c r="AM115" s="208" t="n">
        <v>21</v>
      </c>
      <c r="AN115" s="208"/>
      <c r="AO115" s="208"/>
      <c r="AP115" s="208"/>
      <c r="AQ115" s="208"/>
      <c r="AR115" s="208"/>
      <c r="AS115" s="208"/>
      <c r="AT115" s="208"/>
      <c r="AU115" s="208"/>
      <c r="AV115" s="208"/>
      <c r="AW115" s="208"/>
      <c r="AX115" s="208"/>
      <c r="AY115" s="208"/>
      <c r="AZ115" s="208"/>
      <c r="BA115" s="208"/>
      <c r="BB115" s="208"/>
      <c r="BC115" s="208"/>
      <c r="BD115" s="208"/>
      <c r="BE115" s="208"/>
      <c r="BF115" s="208"/>
      <c r="BG115" s="208"/>
      <c r="BH115" s="208"/>
    </row>
    <row r="116" customFormat="false" ht="12.75" hidden="false" customHeight="false" outlineLevel="1" collapsed="false">
      <c r="A116" s="209" t="n">
        <v>51</v>
      </c>
      <c r="B116" s="210" t="s">
        <v>895</v>
      </c>
      <c r="C116" s="211" t="s">
        <v>896</v>
      </c>
      <c r="D116" s="212" t="s">
        <v>221</v>
      </c>
      <c r="E116" s="213" t="n">
        <v>17</v>
      </c>
      <c r="F116" s="214"/>
      <c r="G116" s="215" t="n">
        <f aca="false">ROUND(E116*F116,2)</f>
        <v>0</v>
      </c>
      <c r="H116" s="206" t="s">
        <v>331</v>
      </c>
      <c r="I116" s="207" t="s">
        <v>897</v>
      </c>
      <c r="J116" s="208"/>
      <c r="K116" s="208"/>
      <c r="L116" s="208"/>
      <c r="M116" s="208"/>
      <c r="N116" s="208"/>
      <c r="O116" s="208"/>
      <c r="P116" s="208"/>
      <c r="Q116" s="208"/>
      <c r="R116" s="208"/>
      <c r="S116" s="208"/>
      <c r="T116" s="208"/>
      <c r="U116" s="208"/>
      <c r="V116" s="208"/>
      <c r="W116" s="208"/>
      <c r="X116" s="208"/>
      <c r="Y116" s="208"/>
      <c r="Z116" s="208"/>
      <c r="AA116" s="208"/>
      <c r="AB116" s="208"/>
      <c r="AC116" s="208"/>
      <c r="AD116" s="208"/>
      <c r="AE116" s="208" t="s">
        <v>155</v>
      </c>
      <c r="AF116" s="208"/>
      <c r="AG116" s="208"/>
      <c r="AH116" s="208"/>
      <c r="AI116" s="208"/>
      <c r="AJ116" s="208"/>
      <c r="AK116" s="208"/>
      <c r="AL116" s="208"/>
      <c r="AM116" s="208" t="n">
        <v>21</v>
      </c>
      <c r="AN116" s="208"/>
      <c r="AO116" s="208"/>
      <c r="AP116" s="208"/>
      <c r="AQ116" s="208"/>
      <c r="AR116" s="208"/>
      <c r="AS116" s="208"/>
      <c r="AT116" s="208"/>
      <c r="AU116" s="208"/>
      <c r="AV116" s="208"/>
      <c r="AW116" s="208"/>
      <c r="AX116" s="208"/>
      <c r="AY116" s="208"/>
      <c r="AZ116" s="208"/>
      <c r="BA116" s="208"/>
      <c r="BB116" s="208"/>
      <c r="BC116" s="208"/>
      <c r="BD116" s="208"/>
      <c r="BE116" s="208"/>
      <c r="BF116" s="208"/>
      <c r="BG116" s="208"/>
      <c r="BH116" s="208"/>
    </row>
    <row r="117" customFormat="false" ht="12.75" hidden="false" customHeight="false" outlineLevel="1" collapsed="false">
      <c r="A117" s="209" t="n">
        <v>52</v>
      </c>
      <c r="B117" s="210" t="s">
        <v>898</v>
      </c>
      <c r="C117" s="211" t="s">
        <v>899</v>
      </c>
      <c r="D117" s="212" t="s">
        <v>337</v>
      </c>
      <c r="E117" s="213" t="n">
        <v>17</v>
      </c>
      <c r="F117" s="214"/>
      <c r="G117" s="215" t="n">
        <f aca="false">ROUND(E117*F117,2)</f>
        <v>0</v>
      </c>
      <c r="H117" s="206" t="s">
        <v>331</v>
      </c>
      <c r="I117" s="207" t="s">
        <v>486</v>
      </c>
      <c r="J117" s="208"/>
      <c r="K117" s="208"/>
      <c r="L117" s="208"/>
      <c r="M117" s="208"/>
      <c r="N117" s="208"/>
      <c r="O117" s="208"/>
      <c r="P117" s="208"/>
      <c r="Q117" s="208"/>
      <c r="R117" s="208"/>
      <c r="S117" s="208"/>
      <c r="T117" s="208"/>
      <c r="U117" s="208"/>
      <c r="V117" s="208"/>
      <c r="W117" s="208"/>
      <c r="X117" s="208"/>
      <c r="Y117" s="208"/>
      <c r="Z117" s="208"/>
      <c r="AA117" s="208"/>
      <c r="AB117" s="208"/>
      <c r="AC117" s="208"/>
      <c r="AD117" s="208"/>
      <c r="AE117" s="208" t="s">
        <v>155</v>
      </c>
      <c r="AF117" s="208"/>
      <c r="AG117" s="208"/>
      <c r="AH117" s="208"/>
      <c r="AI117" s="208"/>
      <c r="AJ117" s="208"/>
      <c r="AK117" s="208"/>
      <c r="AL117" s="208"/>
      <c r="AM117" s="208" t="n">
        <v>21</v>
      </c>
      <c r="AN117" s="208"/>
      <c r="AO117" s="208"/>
      <c r="AP117" s="208"/>
      <c r="AQ117" s="208"/>
      <c r="AR117" s="208"/>
      <c r="AS117" s="208"/>
      <c r="AT117" s="208"/>
      <c r="AU117" s="208"/>
      <c r="AV117" s="208"/>
      <c r="AW117" s="208"/>
      <c r="AX117" s="208"/>
      <c r="AY117" s="208"/>
      <c r="AZ117" s="208"/>
      <c r="BA117" s="208"/>
      <c r="BB117" s="208"/>
      <c r="BC117" s="208"/>
      <c r="BD117" s="208"/>
      <c r="BE117" s="208"/>
      <c r="BF117" s="208"/>
      <c r="BG117" s="208"/>
      <c r="BH117" s="208"/>
    </row>
    <row r="118" customFormat="false" ht="12.75" hidden="false" customHeight="false" outlineLevel="1" collapsed="false">
      <c r="A118" s="209" t="n">
        <v>53</v>
      </c>
      <c r="B118" s="210" t="s">
        <v>900</v>
      </c>
      <c r="C118" s="211" t="s">
        <v>901</v>
      </c>
      <c r="D118" s="212" t="s">
        <v>337</v>
      </c>
      <c r="E118" s="213" t="n">
        <v>10</v>
      </c>
      <c r="F118" s="214"/>
      <c r="G118" s="215" t="n">
        <f aca="false">ROUND(E118*F118,2)</f>
        <v>0</v>
      </c>
      <c r="H118" s="206" t="s">
        <v>331</v>
      </c>
      <c r="I118" s="207" t="s">
        <v>486</v>
      </c>
      <c r="J118" s="208"/>
      <c r="K118" s="208"/>
      <c r="L118" s="208"/>
      <c r="M118" s="208"/>
      <c r="N118" s="208"/>
      <c r="O118" s="208"/>
      <c r="P118" s="208"/>
      <c r="Q118" s="208"/>
      <c r="R118" s="208"/>
      <c r="S118" s="208"/>
      <c r="T118" s="208"/>
      <c r="U118" s="208"/>
      <c r="V118" s="208"/>
      <c r="W118" s="208"/>
      <c r="X118" s="208"/>
      <c r="Y118" s="208"/>
      <c r="Z118" s="208"/>
      <c r="AA118" s="208"/>
      <c r="AB118" s="208"/>
      <c r="AC118" s="208"/>
      <c r="AD118" s="208"/>
      <c r="AE118" s="208" t="s">
        <v>155</v>
      </c>
      <c r="AF118" s="208"/>
      <c r="AG118" s="208"/>
      <c r="AH118" s="208"/>
      <c r="AI118" s="208"/>
      <c r="AJ118" s="208"/>
      <c r="AK118" s="208"/>
      <c r="AL118" s="208"/>
      <c r="AM118" s="208" t="n">
        <v>21</v>
      </c>
      <c r="AN118" s="208"/>
      <c r="AO118" s="208"/>
      <c r="AP118" s="208"/>
      <c r="AQ118" s="208"/>
      <c r="AR118" s="208"/>
      <c r="AS118" s="208"/>
      <c r="AT118" s="208"/>
      <c r="AU118" s="208"/>
      <c r="AV118" s="208"/>
      <c r="AW118" s="208"/>
      <c r="AX118" s="208"/>
      <c r="AY118" s="208"/>
      <c r="AZ118" s="208"/>
      <c r="BA118" s="208"/>
      <c r="BB118" s="208"/>
      <c r="BC118" s="208"/>
      <c r="BD118" s="208"/>
      <c r="BE118" s="208"/>
      <c r="BF118" s="208"/>
      <c r="BG118" s="208"/>
      <c r="BH118" s="208"/>
    </row>
    <row r="119" customFormat="false" ht="12.75" hidden="false" customHeight="false" outlineLevel="1" collapsed="false">
      <c r="A119" s="209" t="n">
        <v>54</v>
      </c>
      <c r="B119" s="210" t="s">
        <v>902</v>
      </c>
      <c r="C119" s="211" t="s">
        <v>903</v>
      </c>
      <c r="D119" s="212" t="s">
        <v>337</v>
      </c>
      <c r="E119" s="213" t="n">
        <v>17</v>
      </c>
      <c r="F119" s="214"/>
      <c r="G119" s="215" t="n">
        <f aca="false">ROUND(E119*F119,2)</f>
        <v>0</v>
      </c>
      <c r="H119" s="206" t="s">
        <v>331</v>
      </c>
      <c r="I119" s="207" t="s">
        <v>154</v>
      </c>
      <c r="J119" s="208"/>
      <c r="K119" s="208"/>
      <c r="L119" s="208"/>
      <c r="M119" s="208"/>
      <c r="N119" s="208"/>
      <c r="O119" s="208"/>
      <c r="P119" s="208"/>
      <c r="Q119" s="208"/>
      <c r="R119" s="208"/>
      <c r="S119" s="208"/>
      <c r="T119" s="208"/>
      <c r="U119" s="208"/>
      <c r="V119" s="208"/>
      <c r="W119" s="208"/>
      <c r="X119" s="208"/>
      <c r="Y119" s="208"/>
      <c r="Z119" s="208"/>
      <c r="AA119" s="208"/>
      <c r="AB119" s="208"/>
      <c r="AC119" s="208"/>
      <c r="AD119" s="208"/>
      <c r="AE119" s="208" t="s">
        <v>155</v>
      </c>
      <c r="AF119" s="208"/>
      <c r="AG119" s="208"/>
      <c r="AH119" s="208"/>
      <c r="AI119" s="208"/>
      <c r="AJ119" s="208"/>
      <c r="AK119" s="208"/>
      <c r="AL119" s="208"/>
      <c r="AM119" s="208" t="n">
        <v>21</v>
      </c>
      <c r="AN119" s="208"/>
      <c r="AO119" s="208"/>
      <c r="AP119" s="208"/>
      <c r="AQ119" s="208"/>
      <c r="AR119" s="208"/>
      <c r="AS119" s="208"/>
      <c r="AT119" s="208"/>
      <c r="AU119" s="208"/>
      <c r="AV119" s="208"/>
      <c r="AW119" s="208"/>
      <c r="AX119" s="208"/>
      <c r="AY119" s="208"/>
      <c r="AZ119" s="208"/>
      <c r="BA119" s="208"/>
      <c r="BB119" s="208"/>
      <c r="BC119" s="208"/>
      <c r="BD119" s="208"/>
      <c r="BE119" s="208"/>
      <c r="BF119" s="208"/>
      <c r="BG119" s="208"/>
      <c r="BH119" s="208"/>
    </row>
    <row r="120" customFormat="false" ht="12.75" hidden="false" customHeight="false" outlineLevel="1" collapsed="false">
      <c r="A120" s="209" t="n">
        <v>55</v>
      </c>
      <c r="B120" s="210" t="s">
        <v>904</v>
      </c>
      <c r="C120" s="211" t="s">
        <v>905</v>
      </c>
      <c r="D120" s="212" t="s">
        <v>337</v>
      </c>
      <c r="E120" s="213" t="n">
        <v>10</v>
      </c>
      <c r="F120" s="214"/>
      <c r="G120" s="215" t="n">
        <f aca="false">ROUND(E120*F120,2)</f>
        <v>0</v>
      </c>
      <c r="H120" s="206" t="s">
        <v>331</v>
      </c>
      <c r="I120" s="207" t="s">
        <v>154</v>
      </c>
      <c r="J120" s="208"/>
      <c r="K120" s="208"/>
      <c r="L120" s="208"/>
      <c r="M120" s="208"/>
      <c r="N120" s="208"/>
      <c r="O120" s="208"/>
      <c r="P120" s="208"/>
      <c r="Q120" s="208"/>
      <c r="R120" s="208"/>
      <c r="S120" s="208"/>
      <c r="T120" s="208"/>
      <c r="U120" s="208"/>
      <c r="V120" s="208"/>
      <c r="W120" s="208"/>
      <c r="X120" s="208"/>
      <c r="Y120" s="208"/>
      <c r="Z120" s="208"/>
      <c r="AA120" s="208"/>
      <c r="AB120" s="208"/>
      <c r="AC120" s="208"/>
      <c r="AD120" s="208"/>
      <c r="AE120" s="208" t="s">
        <v>155</v>
      </c>
      <c r="AF120" s="208"/>
      <c r="AG120" s="208"/>
      <c r="AH120" s="208"/>
      <c r="AI120" s="208"/>
      <c r="AJ120" s="208"/>
      <c r="AK120" s="208"/>
      <c r="AL120" s="208"/>
      <c r="AM120" s="208" t="n">
        <v>21</v>
      </c>
      <c r="AN120" s="208"/>
      <c r="AO120" s="208"/>
      <c r="AP120" s="208"/>
      <c r="AQ120" s="208"/>
      <c r="AR120" s="208"/>
      <c r="AS120" s="208"/>
      <c r="AT120" s="208"/>
      <c r="AU120" s="208"/>
      <c r="AV120" s="208"/>
      <c r="AW120" s="208"/>
      <c r="AX120" s="208"/>
      <c r="AY120" s="208"/>
      <c r="AZ120" s="208"/>
      <c r="BA120" s="208"/>
      <c r="BB120" s="208"/>
      <c r="BC120" s="208"/>
      <c r="BD120" s="208"/>
      <c r="BE120" s="208"/>
      <c r="BF120" s="208"/>
      <c r="BG120" s="208"/>
      <c r="BH120" s="208"/>
    </row>
    <row r="121" customFormat="false" ht="33.75" hidden="false" customHeight="false" outlineLevel="1" collapsed="false">
      <c r="A121" s="209" t="n">
        <v>56</v>
      </c>
      <c r="B121" s="210" t="s">
        <v>906</v>
      </c>
      <c r="C121" s="211" t="s">
        <v>907</v>
      </c>
      <c r="D121" s="212" t="s">
        <v>221</v>
      </c>
      <c r="E121" s="213" t="n">
        <v>164.6178</v>
      </c>
      <c r="F121" s="214"/>
      <c r="G121" s="215" t="n">
        <f aca="false">ROUND(E121*F121,2)</f>
        <v>0</v>
      </c>
      <c r="H121" s="206" t="s">
        <v>331</v>
      </c>
      <c r="I121" s="207" t="s">
        <v>154</v>
      </c>
      <c r="J121" s="208"/>
      <c r="K121" s="208"/>
      <c r="L121" s="208"/>
      <c r="M121" s="208"/>
      <c r="N121" s="208"/>
      <c r="O121" s="208"/>
      <c r="P121" s="208"/>
      <c r="Q121" s="208"/>
      <c r="R121" s="208"/>
      <c r="S121" s="208"/>
      <c r="T121" s="208"/>
      <c r="U121" s="208"/>
      <c r="V121" s="208"/>
      <c r="W121" s="208"/>
      <c r="X121" s="208"/>
      <c r="Y121" s="208"/>
      <c r="Z121" s="208"/>
      <c r="AA121" s="208"/>
      <c r="AB121" s="208"/>
      <c r="AC121" s="208"/>
      <c r="AD121" s="208"/>
      <c r="AE121" s="208" t="s">
        <v>155</v>
      </c>
      <c r="AF121" s="208"/>
      <c r="AG121" s="208"/>
      <c r="AH121" s="208"/>
      <c r="AI121" s="208"/>
      <c r="AJ121" s="208"/>
      <c r="AK121" s="208"/>
      <c r="AL121" s="208"/>
      <c r="AM121" s="208" t="n">
        <v>21</v>
      </c>
      <c r="AN121" s="208"/>
      <c r="AO121" s="208"/>
      <c r="AP121" s="208"/>
      <c r="AQ121" s="208"/>
      <c r="AR121" s="208"/>
      <c r="AS121" s="208"/>
      <c r="AT121" s="208"/>
      <c r="AU121" s="208"/>
      <c r="AV121" s="208"/>
      <c r="AW121" s="208"/>
      <c r="AX121" s="208"/>
      <c r="AY121" s="208"/>
      <c r="AZ121" s="208"/>
      <c r="BA121" s="208"/>
      <c r="BB121" s="208"/>
      <c r="BC121" s="208"/>
      <c r="BD121" s="208"/>
      <c r="BE121" s="208"/>
      <c r="BF121" s="208"/>
      <c r="BG121" s="208"/>
      <c r="BH121" s="208"/>
    </row>
    <row r="122" customFormat="false" ht="12.75" hidden="false" customHeight="false" outlineLevel="1" collapsed="false">
      <c r="A122" s="204"/>
      <c r="B122" s="216"/>
      <c r="C122" s="246" t="s">
        <v>908</v>
      </c>
      <c r="D122" s="247"/>
      <c r="E122" s="248" t="n">
        <v>164.6178</v>
      </c>
      <c r="F122" s="215"/>
      <c r="G122" s="215"/>
      <c r="H122" s="206"/>
      <c r="I122" s="207"/>
      <c r="J122" s="208"/>
      <c r="K122" s="208"/>
      <c r="L122" s="208"/>
      <c r="M122" s="208"/>
      <c r="N122" s="208"/>
      <c r="O122" s="208"/>
      <c r="P122" s="208"/>
      <c r="Q122" s="208"/>
      <c r="R122" s="208"/>
      <c r="S122" s="208"/>
      <c r="T122" s="208"/>
      <c r="U122" s="208"/>
      <c r="V122" s="208"/>
      <c r="W122" s="208"/>
      <c r="X122" s="208"/>
      <c r="Y122" s="208"/>
      <c r="Z122" s="208"/>
      <c r="AA122" s="208"/>
      <c r="AB122" s="208"/>
      <c r="AC122" s="208"/>
      <c r="AD122" s="208"/>
      <c r="AE122" s="208"/>
      <c r="AF122" s="208"/>
      <c r="AG122" s="208"/>
      <c r="AH122" s="208"/>
      <c r="AI122" s="208"/>
      <c r="AJ122" s="208"/>
      <c r="AK122" s="208"/>
      <c r="AL122" s="208"/>
      <c r="AM122" s="208"/>
      <c r="AN122" s="208"/>
      <c r="AO122" s="208"/>
      <c r="AP122" s="208"/>
      <c r="AQ122" s="208"/>
      <c r="AR122" s="208"/>
      <c r="AS122" s="208"/>
      <c r="AT122" s="208"/>
      <c r="AU122" s="208"/>
      <c r="AV122" s="208"/>
      <c r="AW122" s="208"/>
      <c r="AX122" s="208"/>
      <c r="AY122" s="208"/>
      <c r="AZ122" s="208"/>
      <c r="BA122" s="208"/>
      <c r="BB122" s="208"/>
      <c r="BC122" s="208"/>
      <c r="BD122" s="208"/>
      <c r="BE122" s="208"/>
      <c r="BF122" s="208"/>
      <c r="BG122" s="208"/>
      <c r="BH122" s="208"/>
    </row>
    <row r="123" customFormat="false" ht="12.75" hidden="false" customHeight="false" outlineLevel="1" collapsed="false">
      <c r="A123" s="209" t="n">
        <v>57</v>
      </c>
      <c r="B123" s="210" t="s">
        <v>909</v>
      </c>
      <c r="C123" s="211" t="s">
        <v>910</v>
      </c>
      <c r="D123" s="212" t="s">
        <v>337</v>
      </c>
      <c r="E123" s="213" t="n">
        <v>10</v>
      </c>
      <c r="F123" s="214"/>
      <c r="G123" s="215" t="n">
        <f aca="false">ROUND(E123*F123,2)</f>
        <v>0</v>
      </c>
      <c r="H123" s="206" t="s">
        <v>331</v>
      </c>
      <c r="I123" s="207" t="s">
        <v>154</v>
      </c>
      <c r="J123" s="208"/>
      <c r="K123" s="208"/>
      <c r="L123" s="208"/>
      <c r="M123" s="208"/>
      <c r="N123" s="208"/>
      <c r="O123" s="208"/>
      <c r="P123" s="208"/>
      <c r="Q123" s="208"/>
      <c r="R123" s="208"/>
      <c r="S123" s="208"/>
      <c r="T123" s="208"/>
      <c r="U123" s="208"/>
      <c r="V123" s="208"/>
      <c r="W123" s="208"/>
      <c r="X123" s="208"/>
      <c r="Y123" s="208"/>
      <c r="Z123" s="208"/>
      <c r="AA123" s="208"/>
      <c r="AB123" s="208"/>
      <c r="AC123" s="208"/>
      <c r="AD123" s="208"/>
      <c r="AE123" s="208" t="s">
        <v>155</v>
      </c>
      <c r="AF123" s="208"/>
      <c r="AG123" s="208"/>
      <c r="AH123" s="208"/>
      <c r="AI123" s="208"/>
      <c r="AJ123" s="208"/>
      <c r="AK123" s="208"/>
      <c r="AL123" s="208"/>
      <c r="AM123" s="208" t="n">
        <v>21</v>
      </c>
      <c r="AN123" s="208"/>
      <c r="AO123" s="208"/>
      <c r="AP123" s="208"/>
      <c r="AQ123" s="208"/>
      <c r="AR123" s="208"/>
      <c r="AS123" s="208"/>
      <c r="AT123" s="208"/>
      <c r="AU123" s="208"/>
      <c r="AV123" s="208"/>
      <c r="AW123" s="208"/>
      <c r="AX123" s="208"/>
      <c r="AY123" s="208"/>
      <c r="AZ123" s="208"/>
      <c r="BA123" s="208"/>
      <c r="BB123" s="208"/>
      <c r="BC123" s="208"/>
      <c r="BD123" s="208"/>
      <c r="BE123" s="208"/>
      <c r="BF123" s="208"/>
      <c r="BG123" s="208"/>
      <c r="BH123" s="208"/>
    </row>
    <row r="124" customFormat="false" ht="12.75" hidden="false" customHeight="false" outlineLevel="0" collapsed="false">
      <c r="A124" s="196" t="s">
        <v>147</v>
      </c>
      <c r="B124" s="197" t="s">
        <v>95</v>
      </c>
      <c r="C124" s="198" t="s">
        <v>96</v>
      </c>
      <c r="D124" s="199"/>
      <c r="E124" s="200"/>
      <c r="F124" s="220" t="n">
        <f aca="false">SUM(G125:G128)</f>
        <v>0</v>
      </c>
      <c r="G124" s="220"/>
      <c r="H124" s="202"/>
      <c r="I124" s="203"/>
      <c r="AE124" s="0" t="s">
        <v>148</v>
      </c>
    </row>
    <row r="125" customFormat="false" ht="12.75" hidden="false" customHeight="true" outlineLevel="1" collapsed="false">
      <c r="A125" s="204"/>
      <c r="B125" s="205" t="s">
        <v>388</v>
      </c>
      <c r="C125" s="205"/>
      <c r="D125" s="205"/>
      <c r="E125" s="205"/>
      <c r="F125" s="205"/>
      <c r="G125" s="205"/>
      <c r="H125" s="206"/>
      <c r="I125" s="207"/>
      <c r="J125" s="208"/>
      <c r="K125" s="208"/>
      <c r="L125" s="208"/>
      <c r="M125" s="208"/>
      <c r="N125" s="208"/>
      <c r="O125" s="208"/>
      <c r="P125" s="208"/>
      <c r="Q125" s="208"/>
      <c r="R125" s="208"/>
      <c r="S125" s="208"/>
      <c r="T125" s="208"/>
      <c r="U125" s="208"/>
      <c r="V125" s="208"/>
      <c r="W125" s="208"/>
      <c r="X125" s="208"/>
      <c r="Y125" s="208"/>
      <c r="Z125" s="208"/>
      <c r="AA125" s="208"/>
      <c r="AB125" s="208"/>
      <c r="AC125" s="208" t="n">
        <v>0</v>
      </c>
      <c r="AD125" s="208"/>
      <c r="AE125" s="208"/>
      <c r="AF125" s="208"/>
      <c r="AG125" s="208"/>
      <c r="AH125" s="208"/>
      <c r="AI125" s="208"/>
      <c r="AJ125" s="208"/>
      <c r="AK125" s="208"/>
      <c r="AL125" s="208"/>
      <c r="AM125" s="208"/>
      <c r="AN125" s="208"/>
      <c r="AO125" s="208"/>
      <c r="AP125" s="208"/>
      <c r="AQ125" s="208"/>
      <c r="AR125" s="208"/>
      <c r="AS125" s="208"/>
      <c r="AT125" s="208"/>
      <c r="AU125" s="208"/>
      <c r="AV125" s="208"/>
      <c r="AW125" s="208"/>
      <c r="AX125" s="208"/>
      <c r="AY125" s="208"/>
      <c r="AZ125" s="208"/>
      <c r="BA125" s="208"/>
      <c r="BB125" s="208"/>
      <c r="BC125" s="208"/>
      <c r="BD125" s="208"/>
      <c r="BE125" s="208"/>
      <c r="BF125" s="208"/>
      <c r="BG125" s="208"/>
      <c r="BH125" s="208"/>
    </row>
    <row r="126" customFormat="false" ht="12.75" hidden="false" customHeight="true" outlineLevel="1" collapsed="false">
      <c r="A126" s="204"/>
      <c r="B126" s="219" t="s">
        <v>389</v>
      </c>
      <c r="C126" s="219"/>
      <c r="D126" s="219"/>
      <c r="E126" s="219"/>
      <c r="F126" s="219"/>
      <c r="G126" s="219"/>
      <c r="H126" s="206"/>
      <c r="I126" s="207"/>
      <c r="J126" s="208"/>
      <c r="K126" s="208"/>
      <c r="L126" s="208"/>
      <c r="M126" s="208"/>
      <c r="N126" s="208"/>
      <c r="O126" s="208"/>
      <c r="P126" s="208"/>
      <c r="Q126" s="208"/>
      <c r="R126" s="208"/>
      <c r="S126" s="208"/>
      <c r="T126" s="208"/>
      <c r="U126" s="208"/>
      <c r="V126" s="208"/>
      <c r="W126" s="208"/>
      <c r="X126" s="208"/>
      <c r="Y126" s="208"/>
      <c r="Z126" s="208"/>
      <c r="AA126" s="208"/>
      <c r="AB126" s="208"/>
      <c r="AC126" s="208"/>
      <c r="AD126" s="208"/>
      <c r="AE126" s="208" t="s">
        <v>173</v>
      </c>
      <c r="AF126" s="208"/>
      <c r="AG126" s="208"/>
      <c r="AH126" s="208"/>
      <c r="AI126" s="208"/>
      <c r="AJ126" s="208"/>
      <c r="AK126" s="208"/>
      <c r="AL126" s="208"/>
      <c r="AM126" s="208"/>
      <c r="AN126" s="208"/>
      <c r="AO126" s="208"/>
      <c r="AP126" s="208"/>
      <c r="AQ126" s="208"/>
      <c r="AR126" s="208"/>
      <c r="AS126" s="208"/>
      <c r="AT126" s="208"/>
      <c r="AU126" s="208"/>
      <c r="AV126" s="208"/>
      <c r="AW126" s="208"/>
      <c r="AX126" s="208"/>
      <c r="AY126" s="208"/>
      <c r="AZ126" s="208"/>
      <c r="BA126" s="208"/>
      <c r="BB126" s="208"/>
      <c r="BC126" s="208"/>
      <c r="BD126" s="208"/>
      <c r="BE126" s="208"/>
      <c r="BF126" s="208"/>
      <c r="BG126" s="208"/>
      <c r="BH126" s="208"/>
    </row>
    <row r="127" customFormat="false" ht="12.75" hidden="false" customHeight="false" outlineLevel="1" collapsed="false">
      <c r="A127" s="209" t="n">
        <v>58</v>
      </c>
      <c r="B127" s="210" t="s">
        <v>390</v>
      </c>
      <c r="C127" s="211" t="s">
        <v>391</v>
      </c>
      <c r="D127" s="212" t="s">
        <v>392</v>
      </c>
      <c r="E127" s="213" t="n">
        <v>608.8766</v>
      </c>
      <c r="F127" s="214"/>
      <c r="G127" s="215" t="n">
        <f aca="false">ROUND(E127*F127,2)</f>
        <v>0</v>
      </c>
      <c r="H127" s="206" t="s">
        <v>323</v>
      </c>
      <c r="I127" s="207" t="s">
        <v>154</v>
      </c>
      <c r="J127" s="208"/>
      <c r="K127" s="208"/>
      <c r="L127" s="208"/>
      <c r="M127" s="208"/>
      <c r="N127" s="208"/>
      <c r="O127" s="208"/>
      <c r="P127" s="208"/>
      <c r="Q127" s="208"/>
      <c r="R127" s="208"/>
      <c r="S127" s="208"/>
      <c r="T127" s="208"/>
      <c r="U127" s="208"/>
      <c r="V127" s="208"/>
      <c r="W127" s="208"/>
      <c r="X127" s="208"/>
      <c r="Y127" s="208"/>
      <c r="Z127" s="208"/>
      <c r="AA127" s="208"/>
      <c r="AB127" s="208"/>
      <c r="AC127" s="208"/>
      <c r="AD127" s="208"/>
      <c r="AE127" s="208" t="s">
        <v>155</v>
      </c>
      <c r="AF127" s="208"/>
      <c r="AG127" s="208"/>
      <c r="AH127" s="208"/>
      <c r="AI127" s="208"/>
      <c r="AJ127" s="208"/>
      <c r="AK127" s="208"/>
      <c r="AL127" s="208"/>
      <c r="AM127" s="208" t="n">
        <v>21</v>
      </c>
      <c r="AN127" s="208"/>
      <c r="AO127" s="208"/>
      <c r="AP127" s="208"/>
      <c r="AQ127" s="208"/>
      <c r="AR127" s="208"/>
      <c r="AS127" s="208"/>
      <c r="AT127" s="208"/>
      <c r="AU127" s="208"/>
      <c r="AV127" s="208"/>
      <c r="AW127" s="208"/>
      <c r="AX127" s="208"/>
      <c r="AY127" s="208"/>
      <c r="AZ127" s="208"/>
      <c r="BA127" s="208"/>
      <c r="BB127" s="208"/>
      <c r="BC127" s="208"/>
      <c r="BD127" s="208"/>
      <c r="BE127" s="208"/>
      <c r="BF127" s="208"/>
      <c r="BG127" s="208"/>
      <c r="BH127" s="208"/>
    </row>
    <row r="128" customFormat="false" ht="12.75" hidden="false" customHeight="true" outlineLevel="1" collapsed="false">
      <c r="A128" s="204"/>
      <c r="B128" s="216"/>
      <c r="C128" s="217" t="s">
        <v>393</v>
      </c>
      <c r="D128" s="217"/>
      <c r="E128" s="217"/>
      <c r="F128" s="217"/>
      <c r="G128" s="217"/>
      <c r="H128" s="206"/>
      <c r="I128" s="207"/>
      <c r="J128" s="208"/>
      <c r="K128" s="208"/>
      <c r="L128" s="208"/>
      <c r="M128" s="208"/>
      <c r="N128" s="208"/>
      <c r="O128" s="208"/>
      <c r="P128" s="208"/>
      <c r="Q128" s="208"/>
      <c r="R128" s="208"/>
      <c r="S128" s="208"/>
      <c r="T128" s="208"/>
      <c r="U128" s="208"/>
      <c r="V128" s="208"/>
      <c r="W128" s="208"/>
      <c r="X128" s="208"/>
      <c r="Y128" s="208"/>
      <c r="Z128" s="208"/>
      <c r="AA128" s="208"/>
      <c r="AB128" s="208"/>
      <c r="AC128" s="208"/>
      <c r="AD128" s="208"/>
      <c r="AE128" s="208"/>
      <c r="AF128" s="208"/>
      <c r="AG128" s="208"/>
      <c r="AH128" s="208"/>
      <c r="AI128" s="208"/>
      <c r="AJ128" s="208"/>
      <c r="AK128" s="208"/>
      <c r="AL128" s="208"/>
      <c r="AM128" s="208"/>
      <c r="AN128" s="208"/>
      <c r="AO128" s="208"/>
      <c r="AP128" s="208"/>
      <c r="AQ128" s="208"/>
      <c r="AR128" s="208"/>
      <c r="AS128" s="208"/>
      <c r="AT128" s="208"/>
      <c r="AU128" s="208"/>
      <c r="AV128" s="208"/>
      <c r="AW128" s="208"/>
      <c r="AX128" s="208"/>
      <c r="AY128" s="208"/>
      <c r="AZ128" s="208"/>
      <c r="BA128" s="218" t="str">
        <f aca="false">C128</f>
        <v>na vzdálenost 15 m od hrany výkopu nebo od okraje šachty</v>
      </c>
      <c r="BB128" s="208"/>
      <c r="BC128" s="208"/>
      <c r="BD128" s="208"/>
      <c r="BE128" s="208"/>
      <c r="BF128" s="208"/>
      <c r="BG128" s="208"/>
      <c r="BH128" s="208"/>
    </row>
    <row r="129" customFormat="false" ht="12.75" hidden="false" customHeight="false" outlineLevel="0" collapsed="false">
      <c r="A129" s="196" t="s">
        <v>147</v>
      </c>
      <c r="B129" s="197" t="s">
        <v>107</v>
      </c>
      <c r="C129" s="198" t="s">
        <v>108</v>
      </c>
      <c r="D129" s="199"/>
      <c r="E129" s="200"/>
      <c r="F129" s="220" t="n">
        <f aca="false">SUM(G130:G134)</f>
        <v>0</v>
      </c>
      <c r="G129" s="220"/>
      <c r="H129" s="202"/>
      <c r="I129" s="203"/>
      <c r="AE129" s="0" t="s">
        <v>148</v>
      </c>
    </row>
    <row r="130" customFormat="false" ht="12.75" hidden="false" customHeight="true" outlineLevel="1" collapsed="false">
      <c r="A130" s="204"/>
      <c r="B130" s="205" t="s">
        <v>464</v>
      </c>
      <c r="C130" s="205"/>
      <c r="D130" s="205"/>
      <c r="E130" s="205"/>
      <c r="F130" s="205"/>
      <c r="G130" s="205"/>
      <c r="H130" s="206"/>
      <c r="I130" s="207"/>
      <c r="J130" s="208"/>
      <c r="K130" s="208"/>
      <c r="L130" s="208"/>
      <c r="M130" s="208"/>
      <c r="N130" s="208"/>
      <c r="O130" s="208"/>
      <c r="P130" s="208"/>
      <c r="Q130" s="208"/>
      <c r="R130" s="208"/>
      <c r="S130" s="208"/>
      <c r="T130" s="208"/>
      <c r="U130" s="208"/>
      <c r="V130" s="208"/>
      <c r="W130" s="208"/>
      <c r="X130" s="208"/>
      <c r="Y130" s="208"/>
      <c r="Z130" s="208"/>
      <c r="AA130" s="208"/>
      <c r="AB130" s="208"/>
      <c r="AC130" s="208" t="n">
        <v>0</v>
      </c>
      <c r="AD130" s="208"/>
      <c r="AE130" s="208"/>
      <c r="AF130" s="208"/>
      <c r="AG130" s="208"/>
      <c r="AH130" s="208"/>
      <c r="AI130" s="208"/>
      <c r="AJ130" s="208"/>
      <c r="AK130" s="208"/>
      <c r="AL130" s="208"/>
      <c r="AM130" s="208"/>
      <c r="AN130" s="208"/>
      <c r="AO130" s="208"/>
      <c r="AP130" s="208"/>
      <c r="AQ130" s="208"/>
      <c r="AR130" s="208"/>
      <c r="AS130" s="208"/>
      <c r="AT130" s="208"/>
      <c r="AU130" s="208"/>
      <c r="AV130" s="208"/>
      <c r="AW130" s="208"/>
      <c r="AX130" s="208"/>
      <c r="AY130" s="208"/>
      <c r="AZ130" s="208"/>
      <c r="BA130" s="208"/>
      <c r="BB130" s="208"/>
      <c r="BC130" s="208"/>
      <c r="BD130" s="208"/>
      <c r="BE130" s="208"/>
      <c r="BF130" s="208"/>
      <c r="BG130" s="208"/>
      <c r="BH130" s="208"/>
    </row>
    <row r="131" customFormat="false" ht="12.75" hidden="false" customHeight="false" outlineLevel="1" collapsed="false">
      <c r="A131" s="209" t="n">
        <v>59</v>
      </c>
      <c r="B131" s="210" t="s">
        <v>465</v>
      </c>
      <c r="C131" s="211" t="s">
        <v>466</v>
      </c>
      <c r="D131" s="212" t="s">
        <v>221</v>
      </c>
      <c r="E131" s="213" t="n">
        <v>990.54</v>
      </c>
      <c r="F131" s="214"/>
      <c r="G131" s="215" t="n">
        <f aca="false">ROUND(E131*F131,2)</f>
        <v>0</v>
      </c>
      <c r="H131" s="206" t="s">
        <v>107</v>
      </c>
      <c r="I131" s="207" t="s">
        <v>154</v>
      </c>
      <c r="J131" s="208"/>
      <c r="K131" s="208"/>
      <c r="L131" s="208"/>
      <c r="M131" s="208"/>
      <c r="N131" s="208"/>
      <c r="O131" s="208"/>
      <c r="P131" s="208"/>
      <c r="Q131" s="208"/>
      <c r="R131" s="208"/>
      <c r="S131" s="208"/>
      <c r="T131" s="208"/>
      <c r="U131" s="208"/>
      <c r="V131" s="208"/>
      <c r="W131" s="208"/>
      <c r="X131" s="208"/>
      <c r="Y131" s="208"/>
      <c r="Z131" s="208"/>
      <c r="AA131" s="208"/>
      <c r="AB131" s="208"/>
      <c r="AC131" s="208"/>
      <c r="AD131" s="208"/>
      <c r="AE131" s="208" t="s">
        <v>155</v>
      </c>
      <c r="AF131" s="208"/>
      <c r="AG131" s="208"/>
      <c r="AH131" s="208"/>
      <c r="AI131" s="208"/>
      <c r="AJ131" s="208"/>
      <c r="AK131" s="208"/>
      <c r="AL131" s="208"/>
      <c r="AM131" s="208" t="n">
        <v>21</v>
      </c>
      <c r="AN131" s="208"/>
      <c r="AO131" s="208"/>
      <c r="AP131" s="208"/>
      <c r="AQ131" s="208"/>
      <c r="AR131" s="208"/>
      <c r="AS131" s="208"/>
      <c r="AT131" s="208"/>
      <c r="AU131" s="208"/>
      <c r="AV131" s="208"/>
      <c r="AW131" s="208"/>
      <c r="AX131" s="208"/>
      <c r="AY131" s="208"/>
      <c r="AZ131" s="208"/>
      <c r="BA131" s="208"/>
      <c r="BB131" s="208"/>
      <c r="BC131" s="208"/>
      <c r="BD131" s="208"/>
      <c r="BE131" s="208"/>
      <c r="BF131" s="208"/>
      <c r="BG131" s="208"/>
      <c r="BH131" s="208"/>
    </row>
    <row r="132" customFormat="false" ht="12.75" hidden="false" customHeight="true" outlineLevel="1" collapsed="false">
      <c r="A132" s="204"/>
      <c r="B132" s="216"/>
      <c r="C132" s="217" t="s">
        <v>467</v>
      </c>
      <c r="D132" s="217"/>
      <c r="E132" s="217"/>
      <c r="F132" s="217"/>
      <c r="G132" s="217"/>
      <c r="H132" s="206"/>
      <c r="I132" s="207"/>
      <c r="J132" s="208"/>
      <c r="K132" s="208"/>
      <c r="L132" s="208"/>
      <c r="M132" s="208"/>
      <c r="N132" s="208"/>
      <c r="O132" s="208"/>
      <c r="P132" s="208"/>
      <c r="Q132" s="208"/>
      <c r="R132" s="208"/>
      <c r="S132" s="208"/>
      <c r="T132" s="208"/>
      <c r="U132" s="208"/>
      <c r="V132" s="208"/>
      <c r="W132" s="208"/>
      <c r="X132" s="208"/>
      <c r="Y132" s="208"/>
      <c r="Z132" s="208"/>
      <c r="AA132" s="208"/>
      <c r="AB132" s="208"/>
      <c r="AC132" s="208"/>
      <c r="AD132" s="208"/>
      <c r="AE132" s="208"/>
      <c r="AF132" s="208"/>
      <c r="AG132" s="208"/>
      <c r="AH132" s="208"/>
      <c r="AI132" s="208"/>
      <c r="AJ132" s="208"/>
      <c r="AK132" s="208"/>
      <c r="AL132" s="208"/>
      <c r="AM132" s="208"/>
      <c r="AN132" s="208"/>
      <c r="AO132" s="208"/>
      <c r="AP132" s="208"/>
      <c r="AQ132" s="208"/>
      <c r="AR132" s="208"/>
      <c r="AS132" s="208"/>
      <c r="AT132" s="208"/>
      <c r="AU132" s="208"/>
      <c r="AV132" s="208"/>
      <c r="AW132" s="208"/>
      <c r="AX132" s="208"/>
      <c r="AY132" s="208"/>
      <c r="AZ132" s="208"/>
      <c r="BA132" s="218" t="str">
        <f aca="false">C132</f>
        <v>včetně montáže svorek spojovacích, odbočných, upevňovacích a spojovacího materiálu.</v>
      </c>
      <c r="BB132" s="208"/>
      <c r="BC132" s="208"/>
      <c r="BD132" s="208"/>
      <c r="BE132" s="208"/>
      <c r="BF132" s="208"/>
      <c r="BG132" s="208"/>
      <c r="BH132" s="208"/>
    </row>
    <row r="133" customFormat="false" ht="12.75" hidden="false" customHeight="false" outlineLevel="1" collapsed="false">
      <c r="A133" s="209" t="n">
        <v>60</v>
      </c>
      <c r="B133" s="210" t="s">
        <v>911</v>
      </c>
      <c r="C133" s="211" t="s">
        <v>471</v>
      </c>
      <c r="D133" s="212" t="s">
        <v>456</v>
      </c>
      <c r="E133" s="213" t="n">
        <v>44</v>
      </c>
      <c r="F133" s="214"/>
      <c r="G133" s="215" t="n">
        <f aca="false">ROUND(E133*F133,2)</f>
        <v>0</v>
      </c>
      <c r="H133" s="206"/>
      <c r="I133" s="207" t="s">
        <v>313</v>
      </c>
      <c r="J133" s="208"/>
      <c r="K133" s="208"/>
      <c r="L133" s="208"/>
      <c r="M133" s="208"/>
      <c r="N133" s="208"/>
      <c r="O133" s="208"/>
      <c r="P133" s="208"/>
      <c r="Q133" s="208"/>
      <c r="R133" s="208"/>
      <c r="S133" s="208"/>
      <c r="T133" s="208"/>
      <c r="U133" s="208"/>
      <c r="V133" s="208"/>
      <c r="W133" s="208"/>
      <c r="X133" s="208"/>
      <c r="Y133" s="208"/>
      <c r="Z133" s="208"/>
      <c r="AA133" s="208"/>
      <c r="AB133" s="208"/>
      <c r="AC133" s="208"/>
      <c r="AD133" s="208"/>
      <c r="AE133" s="208" t="s">
        <v>155</v>
      </c>
      <c r="AF133" s="208"/>
      <c r="AG133" s="208"/>
      <c r="AH133" s="208"/>
      <c r="AI133" s="208"/>
      <c r="AJ133" s="208"/>
      <c r="AK133" s="208"/>
      <c r="AL133" s="208"/>
      <c r="AM133" s="208" t="n">
        <v>21</v>
      </c>
      <c r="AN133" s="208"/>
      <c r="AO133" s="208"/>
      <c r="AP133" s="208"/>
      <c r="AQ133" s="208"/>
      <c r="AR133" s="208"/>
      <c r="AS133" s="208"/>
      <c r="AT133" s="208"/>
      <c r="AU133" s="208"/>
      <c r="AV133" s="208"/>
      <c r="AW133" s="208"/>
      <c r="AX133" s="208"/>
      <c r="AY133" s="208"/>
      <c r="AZ133" s="208"/>
      <c r="BA133" s="208"/>
      <c r="BB133" s="208"/>
      <c r="BC133" s="208"/>
      <c r="BD133" s="208"/>
      <c r="BE133" s="208"/>
      <c r="BF133" s="208"/>
      <c r="BG133" s="208"/>
      <c r="BH133" s="208"/>
    </row>
    <row r="134" customFormat="false" ht="12.75" hidden="false" customHeight="false" outlineLevel="1" collapsed="false">
      <c r="A134" s="209" t="n">
        <v>61</v>
      </c>
      <c r="B134" s="210" t="s">
        <v>468</v>
      </c>
      <c r="C134" s="211" t="s">
        <v>469</v>
      </c>
      <c r="D134" s="212" t="s">
        <v>221</v>
      </c>
      <c r="E134" s="213" t="n">
        <v>1010.35</v>
      </c>
      <c r="F134" s="214"/>
      <c r="G134" s="215" t="n">
        <f aca="false">ROUND(E134*F134,2)</f>
        <v>0</v>
      </c>
      <c r="H134" s="206" t="s">
        <v>331</v>
      </c>
      <c r="I134" s="207" t="s">
        <v>154</v>
      </c>
      <c r="J134" s="208"/>
      <c r="K134" s="208"/>
      <c r="L134" s="208"/>
      <c r="M134" s="208"/>
      <c r="N134" s="208"/>
      <c r="O134" s="208"/>
      <c r="P134" s="208"/>
      <c r="Q134" s="208"/>
      <c r="R134" s="208"/>
      <c r="S134" s="208"/>
      <c r="T134" s="208"/>
      <c r="U134" s="208"/>
      <c r="V134" s="208"/>
      <c r="W134" s="208"/>
      <c r="X134" s="208"/>
      <c r="Y134" s="208"/>
      <c r="Z134" s="208"/>
      <c r="AA134" s="208"/>
      <c r="AB134" s="208"/>
      <c r="AC134" s="208"/>
      <c r="AD134" s="208"/>
      <c r="AE134" s="208" t="s">
        <v>155</v>
      </c>
      <c r="AF134" s="208"/>
      <c r="AG134" s="208"/>
      <c r="AH134" s="208"/>
      <c r="AI134" s="208"/>
      <c r="AJ134" s="208"/>
      <c r="AK134" s="208"/>
      <c r="AL134" s="208"/>
      <c r="AM134" s="208" t="n">
        <v>21</v>
      </c>
      <c r="AN134" s="208"/>
      <c r="AO134" s="208"/>
      <c r="AP134" s="208"/>
      <c r="AQ134" s="208"/>
      <c r="AR134" s="208"/>
      <c r="AS134" s="208"/>
      <c r="AT134" s="208"/>
      <c r="AU134" s="208"/>
      <c r="AV134" s="208"/>
      <c r="AW134" s="208"/>
      <c r="AX134" s="208"/>
      <c r="AY134" s="208"/>
      <c r="AZ134" s="208"/>
      <c r="BA134" s="208"/>
      <c r="BB134" s="208"/>
      <c r="BC134" s="208"/>
      <c r="BD134" s="208"/>
      <c r="BE134" s="208"/>
      <c r="BF134" s="208"/>
      <c r="BG134" s="208"/>
      <c r="BH134" s="208"/>
    </row>
    <row r="135" customFormat="false" ht="12.75" hidden="false" customHeight="false" outlineLevel="0" collapsed="false">
      <c r="A135" s="196" t="s">
        <v>147</v>
      </c>
      <c r="B135" s="197" t="s">
        <v>109</v>
      </c>
      <c r="C135" s="198" t="s">
        <v>110</v>
      </c>
      <c r="D135" s="199"/>
      <c r="E135" s="200"/>
      <c r="F135" s="220" t="n">
        <f aca="false">SUM(G136:G138)</f>
        <v>0</v>
      </c>
      <c r="G135" s="220"/>
      <c r="H135" s="202"/>
      <c r="I135" s="203"/>
      <c r="AE135" s="0" t="s">
        <v>148</v>
      </c>
    </row>
    <row r="136" customFormat="false" ht="12.75" hidden="false" customHeight="true" outlineLevel="1" collapsed="false">
      <c r="A136" s="204"/>
      <c r="B136" s="205" t="s">
        <v>505</v>
      </c>
      <c r="C136" s="205"/>
      <c r="D136" s="205"/>
      <c r="E136" s="205"/>
      <c r="F136" s="205"/>
      <c r="G136" s="205"/>
      <c r="H136" s="206"/>
      <c r="I136" s="207"/>
      <c r="J136" s="208"/>
      <c r="K136" s="208"/>
      <c r="L136" s="208"/>
      <c r="M136" s="208"/>
      <c r="N136" s="208"/>
      <c r="O136" s="208"/>
      <c r="P136" s="208"/>
      <c r="Q136" s="208"/>
      <c r="R136" s="208"/>
      <c r="S136" s="208"/>
      <c r="T136" s="208"/>
      <c r="U136" s="208"/>
      <c r="V136" s="208"/>
      <c r="W136" s="208"/>
      <c r="X136" s="208"/>
      <c r="Y136" s="208"/>
      <c r="Z136" s="208"/>
      <c r="AA136" s="208"/>
      <c r="AB136" s="208"/>
      <c r="AC136" s="208" t="n">
        <v>0</v>
      </c>
      <c r="AD136" s="208"/>
      <c r="AE136" s="208"/>
      <c r="AF136" s="208"/>
      <c r="AG136" s="208"/>
      <c r="AH136" s="208"/>
      <c r="AI136" s="208"/>
      <c r="AJ136" s="208"/>
      <c r="AK136" s="208"/>
      <c r="AL136" s="208"/>
      <c r="AM136" s="208"/>
      <c r="AN136" s="208"/>
      <c r="AO136" s="208"/>
      <c r="AP136" s="208"/>
      <c r="AQ136" s="208"/>
      <c r="AR136" s="208"/>
      <c r="AS136" s="208"/>
      <c r="AT136" s="208"/>
      <c r="AU136" s="208"/>
      <c r="AV136" s="208"/>
      <c r="AW136" s="208"/>
      <c r="AX136" s="208"/>
      <c r="AY136" s="208"/>
      <c r="AZ136" s="208"/>
      <c r="BA136" s="208"/>
      <c r="BB136" s="208"/>
      <c r="BC136" s="208"/>
      <c r="BD136" s="208"/>
      <c r="BE136" s="208"/>
      <c r="BF136" s="208"/>
      <c r="BG136" s="208"/>
      <c r="BH136" s="208"/>
    </row>
    <row r="137" customFormat="false" ht="12.75" hidden="false" customHeight="true" outlineLevel="1" collapsed="false">
      <c r="A137" s="204"/>
      <c r="B137" s="219" t="s">
        <v>506</v>
      </c>
      <c r="C137" s="219"/>
      <c r="D137" s="219"/>
      <c r="E137" s="219"/>
      <c r="F137" s="219"/>
      <c r="G137" s="219"/>
      <c r="H137" s="206"/>
      <c r="I137" s="207"/>
      <c r="J137" s="208"/>
      <c r="K137" s="208"/>
      <c r="L137" s="208"/>
      <c r="M137" s="208"/>
      <c r="N137" s="208"/>
      <c r="O137" s="208"/>
      <c r="P137" s="208"/>
      <c r="Q137" s="208"/>
      <c r="R137" s="208"/>
      <c r="S137" s="208"/>
      <c r="T137" s="208"/>
      <c r="U137" s="208"/>
      <c r="V137" s="208"/>
      <c r="W137" s="208"/>
      <c r="X137" s="208"/>
      <c r="Y137" s="208"/>
      <c r="Z137" s="208"/>
      <c r="AA137" s="208"/>
      <c r="AB137" s="208"/>
      <c r="AC137" s="208"/>
      <c r="AD137" s="208"/>
      <c r="AE137" s="208" t="s">
        <v>173</v>
      </c>
      <c r="AF137" s="208"/>
      <c r="AG137" s="208"/>
      <c r="AH137" s="208"/>
      <c r="AI137" s="208"/>
      <c r="AJ137" s="208"/>
      <c r="AK137" s="208"/>
      <c r="AL137" s="208"/>
      <c r="AM137" s="208"/>
      <c r="AN137" s="208"/>
      <c r="AO137" s="208"/>
      <c r="AP137" s="208"/>
      <c r="AQ137" s="208"/>
      <c r="AR137" s="208"/>
      <c r="AS137" s="208"/>
      <c r="AT137" s="208"/>
      <c r="AU137" s="208"/>
      <c r="AV137" s="208"/>
      <c r="AW137" s="208"/>
      <c r="AX137" s="208"/>
      <c r="AY137" s="208"/>
      <c r="AZ137" s="208"/>
      <c r="BA137" s="208"/>
      <c r="BB137" s="208"/>
      <c r="BC137" s="208"/>
      <c r="BD137" s="208"/>
      <c r="BE137" s="208"/>
      <c r="BF137" s="208"/>
      <c r="BG137" s="208"/>
      <c r="BH137" s="208"/>
    </row>
    <row r="138" customFormat="false" ht="13.5" hidden="false" customHeight="false" outlineLevel="1" collapsed="false">
      <c r="A138" s="239" t="n">
        <v>62</v>
      </c>
      <c r="B138" s="240" t="s">
        <v>507</v>
      </c>
      <c r="C138" s="241" t="s">
        <v>508</v>
      </c>
      <c r="D138" s="242" t="s">
        <v>221</v>
      </c>
      <c r="E138" s="243" t="n">
        <v>1010.35</v>
      </c>
      <c r="F138" s="244"/>
      <c r="G138" s="245" t="n">
        <f aca="false">ROUND(E138*F138,2)</f>
        <v>0</v>
      </c>
      <c r="H138" s="224" t="s">
        <v>109</v>
      </c>
      <c r="I138" s="225" t="s">
        <v>154</v>
      </c>
      <c r="J138" s="208"/>
      <c r="K138" s="208"/>
      <c r="L138" s="208"/>
      <c r="M138" s="208"/>
      <c r="N138" s="208"/>
      <c r="O138" s="208"/>
      <c r="P138" s="208"/>
      <c r="Q138" s="208"/>
      <c r="R138" s="208"/>
      <c r="S138" s="208"/>
      <c r="T138" s="208"/>
      <c r="U138" s="208"/>
      <c r="V138" s="208"/>
      <c r="W138" s="208"/>
      <c r="X138" s="208"/>
      <c r="Y138" s="208"/>
      <c r="Z138" s="208"/>
      <c r="AA138" s="208"/>
      <c r="AB138" s="208"/>
      <c r="AC138" s="208"/>
      <c r="AD138" s="208"/>
      <c r="AE138" s="208" t="s">
        <v>155</v>
      </c>
      <c r="AF138" s="208"/>
      <c r="AG138" s="208"/>
      <c r="AH138" s="208"/>
      <c r="AI138" s="208"/>
      <c r="AJ138" s="208"/>
      <c r="AK138" s="208"/>
      <c r="AL138" s="208"/>
      <c r="AM138" s="208" t="n">
        <v>21</v>
      </c>
      <c r="AN138" s="208"/>
      <c r="AO138" s="208"/>
      <c r="AP138" s="208"/>
      <c r="AQ138" s="208"/>
      <c r="AR138" s="208"/>
      <c r="AS138" s="208"/>
      <c r="AT138" s="208"/>
      <c r="AU138" s="208"/>
      <c r="AV138" s="208"/>
      <c r="AW138" s="208"/>
      <c r="AX138" s="208"/>
      <c r="AY138" s="208"/>
      <c r="AZ138" s="208"/>
      <c r="BA138" s="208"/>
      <c r="BB138" s="208"/>
      <c r="BC138" s="208"/>
      <c r="BD138" s="208"/>
      <c r="BE138" s="208"/>
      <c r="BF138" s="208"/>
      <c r="BG138" s="208"/>
      <c r="BH138" s="208"/>
    </row>
    <row r="139" customFormat="false" ht="12.75" hidden="true" customHeight="false" outlineLevel="0" collapsed="false">
      <c r="A139" s="108"/>
      <c r="B139" s="120"/>
      <c r="C139" s="226"/>
      <c r="D139" s="227"/>
      <c r="E139" s="228"/>
      <c r="F139" s="228"/>
      <c r="G139" s="228"/>
      <c r="H139" s="228"/>
      <c r="I139" s="229"/>
    </row>
    <row r="140" customFormat="false" ht="12.75" hidden="true" customHeight="false" outlineLevel="0" collapsed="false">
      <c r="A140" s="230"/>
      <c r="B140" s="231" t="s">
        <v>215</v>
      </c>
      <c r="C140" s="232"/>
      <c r="D140" s="233"/>
      <c r="E140" s="230"/>
      <c r="F140" s="230"/>
      <c r="G140" s="234" t="n">
        <f aca="false">F8+F67+F75+F124+F129+F135</f>
        <v>0</v>
      </c>
      <c r="H140" s="34"/>
      <c r="I140" s="34"/>
      <c r="AN140" s="0" t="n">
        <v>15</v>
      </c>
      <c r="AO140" s="0" t="n">
        <v>21</v>
      </c>
    </row>
    <row r="141" customFormat="false" ht="12.75" hidden="false" customHeight="false" outlineLevel="0" collapsed="false">
      <c r="A141" s="34"/>
      <c r="B141" s="235"/>
      <c r="C141" s="235"/>
      <c r="D141" s="236"/>
      <c r="E141" s="34"/>
      <c r="F141" s="34"/>
      <c r="G141" s="34"/>
      <c r="H141" s="34"/>
      <c r="I141" s="34"/>
      <c r="AN141" s="0" t="n">
        <f aca="false">SUMIF(AM8:AM140,AN140,G8:G140)</f>
        <v>0</v>
      </c>
      <c r="AO141" s="0" t="n">
        <f aca="false">SUMIF(AM8:AM140,AO140,G8:G140)</f>
        <v>0</v>
      </c>
    </row>
  </sheetData>
  <sheetProtection sheet="true" password="c49b"/>
  <mergeCells count="69">
    <mergeCell ref="A1:G1"/>
    <mergeCell ref="C7:G7"/>
    <mergeCell ref="F8:G8"/>
    <mergeCell ref="B9:G9"/>
    <mergeCell ref="B10:G10"/>
    <mergeCell ref="B11:G11"/>
    <mergeCell ref="B13:G13"/>
    <mergeCell ref="B14:G14"/>
    <mergeCell ref="B15:G15"/>
    <mergeCell ref="B17:G17"/>
    <mergeCell ref="B18:G18"/>
    <mergeCell ref="B19:G19"/>
    <mergeCell ref="B21:G21"/>
    <mergeCell ref="B22:G22"/>
    <mergeCell ref="B27:G27"/>
    <mergeCell ref="B28:G28"/>
    <mergeCell ref="B30:G30"/>
    <mergeCell ref="B31:G31"/>
    <mergeCell ref="B33:G33"/>
    <mergeCell ref="B34:G34"/>
    <mergeCell ref="B36:G36"/>
    <mergeCell ref="B37:G37"/>
    <mergeCell ref="B39:G39"/>
    <mergeCell ref="B40:G40"/>
    <mergeCell ref="B43:G43"/>
    <mergeCell ref="B44:G44"/>
    <mergeCell ref="B47:G47"/>
    <mergeCell ref="B48:G48"/>
    <mergeCell ref="C50:G50"/>
    <mergeCell ref="B51:G51"/>
    <mergeCell ref="B52:G52"/>
    <mergeCell ref="C54:G54"/>
    <mergeCell ref="B55:G55"/>
    <mergeCell ref="B56:G56"/>
    <mergeCell ref="C58:G58"/>
    <mergeCell ref="B59:G59"/>
    <mergeCell ref="B60:G60"/>
    <mergeCell ref="C65:G65"/>
    <mergeCell ref="F67:G67"/>
    <mergeCell ref="B68:G68"/>
    <mergeCell ref="B69:G69"/>
    <mergeCell ref="B71:G71"/>
    <mergeCell ref="B72:G72"/>
    <mergeCell ref="F75:G75"/>
    <mergeCell ref="B76:G76"/>
    <mergeCell ref="B77:G77"/>
    <mergeCell ref="B78:G78"/>
    <mergeCell ref="B80:G80"/>
    <mergeCell ref="B81:G81"/>
    <mergeCell ref="B83:G83"/>
    <mergeCell ref="B86:G86"/>
    <mergeCell ref="B87:G87"/>
    <mergeCell ref="B89:G89"/>
    <mergeCell ref="B90:G90"/>
    <mergeCell ref="B92:G92"/>
    <mergeCell ref="B93:G93"/>
    <mergeCell ref="B96:G96"/>
    <mergeCell ref="C98:G98"/>
    <mergeCell ref="B99:G99"/>
    <mergeCell ref="F124:G124"/>
    <mergeCell ref="B125:G125"/>
    <mergeCell ref="B126:G126"/>
    <mergeCell ref="C128:G128"/>
    <mergeCell ref="F129:G129"/>
    <mergeCell ref="B130:G130"/>
    <mergeCell ref="C132:G132"/>
    <mergeCell ref="F135:G135"/>
    <mergeCell ref="B136:G136"/>
    <mergeCell ref="B137:G137"/>
  </mergeCells>
  <printOptions headings="false" gridLines="false" gridLinesSet="true" horizontalCentered="false" verticalCentered="false"/>
  <pageMargins left="0.590277777777778" right="0.39375" top="0.7875" bottom="0.78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C28"/>
  <sheetViews>
    <sheetView windowProtection="fals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/>
  <cols>
    <col collapsed="false" hidden="false" max="1" min="1" style="0" width="10.3928571428571"/>
    <col collapsed="false" hidden="false" max="3" min="2" style="0" width="8.50510204081633"/>
    <col collapsed="false" hidden="false" max="4" min="4" style="0" width="10.6632653061225"/>
    <col collapsed="false" hidden="false" max="5" min="5" style="0" width="13.5"/>
    <col collapsed="false" hidden="false" max="6" min="6" style="0" width="10.1224489795918"/>
    <col collapsed="false" hidden="false" max="7" min="7" style="0" width="6.47959183673469"/>
    <col collapsed="false" hidden="false" max="8" min="8" style="0" width="18.4948979591837"/>
    <col collapsed="false" hidden="false" max="14" min="9" style="0" width="8.50510204081633"/>
    <col collapsed="false" hidden="true" max="16" min="15" style="0" width="0"/>
    <col collapsed="false" hidden="false" max="54" min="17" style="0" width="8.50510204081633"/>
    <col collapsed="false" hidden="false" max="55" min="55" style="0" width="46.7091836734694"/>
    <col collapsed="false" hidden="false" max="1025" min="56" style="0" width="8.50510204081633"/>
  </cols>
  <sheetData>
    <row r="1" customFormat="false" ht="13.5" hidden="false" customHeight="true" outlineLevel="0" collapsed="false">
      <c r="A1" s="94" t="s">
        <v>14</v>
      </c>
      <c r="B1" s="95" t="str">
        <f aca="false">Stavba!CisloStavby</f>
        <v>20131401_2017</v>
      </c>
      <c r="C1" s="96" t="str">
        <f aca="false">Stavba!NazevStavby</f>
        <v>REKONSTRUKCE MK A IS - STAVBA 1</v>
      </c>
      <c r="D1" s="96"/>
      <c r="E1" s="96"/>
      <c r="F1" s="96"/>
      <c r="G1" s="97"/>
      <c r="H1" s="98"/>
    </row>
    <row r="2" customFormat="false" ht="13.5" hidden="false" customHeight="true" outlineLevel="0" collapsed="false">
      <c r="A2" s="99" t="s">
        <v>116</v>
      </c>
      <c r="B2" s="137" t="s">
        <v>56</v>
      </c>
      <c r="C2" s="137" t="s">
        <v>57</v>
      </c>
      <c r="D2" s="137"/>
      <c r="E2" s="137"/>
      <c r="F2" s="137"/>
      <c r="G2" s="101" t="s">
        <v>117</v>
      </c>
      <c r="H2" s="237" t="s">
        <v>46</v>
      </c>
      <c r="O2" s="23" t="s">
        <v>216</v>
      </c>
    </row>
    <row r="3" customFormat="false" ht="13.5" hidden="false" customHeight="true" outlineLevel="0" collapsed="false">
      <c r="H3" s="93"/>
    </row>
    <row r="4" customFormat="false" ht="18" hidden="false" customHeight="true" outlineLevel="0" collapsed="false">
      <c r="A4" s="103" t="s">
        <v>118</v>
      </c>
      <c r="B4" s="103"/>
      <c r="C4" s="103"/>
      <c r="D4" s="103"/>
      <c r="E4" s="103"/>
      <c r="F4" s="103"/>
      <c r="G4" s="103"/>
      <c r="H4" s="103"/>
    </row>
    <row r="5" customFormat="false" ht="12.75" hidden="false" customHeight="true" outlineLevel="0" collapsed="false">
      <c r="H5" s="93"/>
    </row>
    <row r="6" customFormat="false" ht="15.75" hidden="false" customHeight="true" outlineLevel="0" collapsed="false">
      <c r="A6" s="104" t="s">
        <v>119</v>
      </c>
      <c r="B6" s="105" t="str">
        <f aca="false">B2</f>
        <v>SO-202</v>
      </c>
      <c r="H6" s="93"/>
    </row>
    <row r="7" customFormat="false" ht="15.75" hidden="false" customHeight="true" outlineLevel="0" collapsed="false">
      <c r="B7" s="106" t="str">
        <f aca="false">C2</f>
        <v>PŘÍPOJKY VODOVODU</v>
      </c>
      <c r="C7" s="106"/>
      <c r="D7" s="106"/>
      <c r="E7" s="106"/>
      <c r="F7" s="106"/>
      <c r="G7" s="106"/>
      <c r="H7" s="93"/>
    </row>
    <row r="8" customFormat="false" ht="12.75" hidden="false" customHeight="true" outlineLevel="0" collapsed="false">
      <c r="H8" s="93"/>
    </row>
    <row r="9" customFormat="false" ht="12.75" hidden="false" customHeight="true" outlineLevel="0" collapsed="false">
      <c r="A9" s="104" t="s">
        <v>120</v>
      </c>
      <c r="B9" s="238" t="s">
        <v>217</v>
      </c>
      <c r="C9" s="238" t="s">
        <v>218</v>
      </c>
      <c r="D9" s="104"/>
      <c r="E9" s="104"/>
      <c r="F9" s="104"/>
      <c r="G9" s="104"/>
      <c r="H9" s="107"/>
      <c r="I9" s="104"/>
      <c r="J9" s="104"/>
    </row>
    <row r="10" customFormat="false" ht="12.75" hidden="false" customHeight="true" outlineLevel="0" collapsed="false">
      <c r="A10" s="104"/>
      <c r="B10" s="104"/>
      <c r="C10" s="104"/>
      <c r="D10" s="104"/>
      <c r="E10" s="104"/>
      <c r="F10" s="104"/>
      <c r="G10" s="104"/>
      <c r="H10" s="107"/>
      <c r="I10" s="104"/>
      <c r="J10" s="104"/>
    </row>
    <row r="11" customFormat="false" ht="12.75" hidden="false" customHeight="true" outlineLevel="0" collapsed="false">
      <c r="A11" s="104"/>
      <c r="B11" s="238" t="s">
        <v>219</v>
      </c>
      <c r="C11" s="238" t="s">
        <v>220</v>
      </c>
      <c r="D11" s="104"/>
      <c r="E11" s="104"/>
      <c r="F11" s="104"/>
      <c r="G11" s="104"/>
      <c r="H11" s="107"/>
      <c r="I11" s="104"/>
      <c r="J11" s="104"/>
    </row>
    <row r="12" customFormat="false" ht="12.75" hidden="false" customHeight="true" outlineLevel="0" collapsed="false">
      <c r="A12" s="104"/>
      <c r="B12" s="104"/>
      <c r="C12" s="104"/>
      <c r="D12" s="104"/>
      <c r="E12" s="104"/>
      <c r="F12" s="104"/>
      <c r="G12" s="104"/>
      <c r="H12" s="107"/>
      <c r="I12" s="104"/>
      <c r="J12" s="104"/>
    </row>
    <row r="13" customFormat="false" ht="12.75" hidden="false" customHeight="true" outlineLevel="0" collapsed="false">
      <c r="A13" s="104"/>
      <c r="B13" s="238" t="s">
        <v>46</v>
      </c>
      <c r="C13" s="104"/>
      <c r="D13" s="104"/>
      <c r="E13" s="104"/>
      <c r="F13" s="104"/>
      <c r="G13" s="104"/>
      <c r="H13" s="107"/>
      <c r="I13" s="104"/>
      <c r="J13" s="104"/>
    </row>
    <row r="14" customFormat="false" ht="12.75" hidden="false" customHeight="true" outlineLevel="0" collapsed="false">
      <c r="A14" s="104"/>
      <c r="B14" s="104"/>
      <c r="C14" s="104"/>
      <c r="D14" s="104"/>
      <c r="E14" s="104"/>
      <c r="F14" s="104"/>
      <c r="G14" s="104"/>
      <c r="H14" s="107"/>
      <c r="I14" s="104"/>
      <c r="J14" s="104"/>
    </row>
    <row r="15" customFormat="false" ht="12.75" hidden="false" customHeight="true" outlineLevel="0" collapsed="false">
      <c r="A15" s="104" t="s">
        <v>133</v>
      </c>
      <c r="B15" s="104"/>
      <c r="C15" s="238" t="s">
        <v>221</v>
      </c>
      <c r="D15" s="104"/>
      <c r="E15" s="104"/>
      <c r="F15" s="104"/>
      <c r="G15" s="104"/>
      <c r="H15" s="107"/>
      <c r="I15" s="104"/>
      <c r="J15" s="104"/>
    </row>
    <row r="16" customFormat="false" ht="12.75" hidden="false" customHeight="true" outlineLevel="0" collapsed="false">
      <c r="A16" s="104"/>
      <c r="B16" s="104"/>
      <c r="C16" s="104"/>
      <c r="D16" s="104"/>
      <c r="E16" s="104"/>
      <c r="F16" s="104"/>
      <c r="G16" s="104"/>
      <c r="H16" s="107"/>
      <c r="I16" s="104"/>
      <c r="J16" s="104"/>
    </row>
    <row r="17" customFormat="false" ht="12.75" hidden="false" customHeight="true" outlineLevel="0" collapsed="false">
      <c r="A17" s="138" t="s">
        <v>134</v>
      </c>
      <c r="B17" s="139"/>
      <c r="C17" s="139"/>
      <c r="D17" s="139"/>
      <c r="E17" s="139"/>
      <c r="F17" s="139"/>
      <c r="G17" s="139"/>
      <c r="H17" s="140"/>
      <c r="I17" s="104"/>
      <c r="J17" s="104"/>
    </row>
    <row r="18" customFormat="false" ht="12.75" hidden="false" customHeight="true" outlineLevel="0" collapsed="false">
      <c r="A18" s="141" t="s">
        <v>135</v>
      </c>
      <c r="B18" s="142"/>
      <c r="C18" s="143"/>
      <c r="D18" s="143"/>
      <c r="E18" s="143"/>
      <c r="F18" s="143"/>
      <c r="G18" s="144"/>
      <c r="H18" s="145" t="s">
        <v>136</v>
      </c>
      <c r="I18" s="104"/>
      <c r="J18" s="104"/>
    </row>
    <row r="19" customFormat="false" ht="12.75" hidden="false" customHeight="true" outlineLevel="0" collapsed="false">
      <c r="A19" s="146" t="s">
        <v>912</v>
      </c>
      <c r="B19" s="147" t="s">
        <v>913</v>
      </c>
      <c r="C19" s="148"/>
      <c r="D19" s="148"/>
      <c r="E19" s="148"/>
      <c r="F19" s="148"/>
      <c r="G19" s="149"/>
      <c r="H19" s="150" t="n">
        <f aca="false">'SO-202 202.01 Pol'!G100</f>
        <v>0</v>
      </c>
      <c r="I19" s="104"/>
      <c r="J19" s="104"/>
      <c r="O19" s="0" t="n">
        <f aca="false">'SO-202 202.01 Pol'!AN101</f>
        <v>0</v>
      </c>
      <c r="P19" s="0" t="n">
        <f aca="false">'SO-202 202.01 Pol'!AO101</f>
        <v>0</v>
      </c>
    </row>
    <row r="20" customFormat="false" ht="12.75" hidden="false" customHeight="true" outlineLevel="0" collapsed="false">
      <c r="A20" s="151"/>
      <c r="B20" s="152" t="s">
        <v>137</v>
      </c>
      <c r="C20" s="153"/>
      <c r="D20" s="154" t="str">
        <f aca="false">B2</f>
        <v>SO-202</v>
      </c>
      <c r="E20" s="153"/>
      <c r="F20" s="153"/>
      <c r="G20" s="155"/>
      <c r="H20" s="156" t="n">
        <f aca="false">SUM(H19:H19)</f>
        <v>0</v>
      </c>
      <c r="I20" s="104"/>
      <c r="J20" s="104"/>
    </row>
    <row r="21" customFormat="false" ht="12.75" hidden="false" customHeight="true" outlineLevel="0" collapsed="false">
      <c r="A21" s="104"/>
      <c r="B21" s="104"/>
      <c r="C21" s="104"/>
      <c r="D21" s="104"/>
      <c r="E21" s="104"/>
      <c r="F21" s="104"/>
      <c r="G21" s="104"/>
      <c r="H21" s="107"/>
      <c r="I21" s="104"/>
      <c r="J21" s="104"/>
    </row>
    <row r="22" customFormat="false" ht="13.5" hidden="false" customHeight="true" outlineLevel="0" collapsed="false">
      <c r="A22" s="138" t="s">
        <v>138</v>
      </c>
      <c r="B22" s="139"/>
      <c r="C22" s="139"/>
      <c r="D22" s="157" t="s">
        <v>912</v>
      </c>
      <c r="E22" s="158" t="s">
        <v>913</v>
      </c>
      <c r="F22" s="158"/>
      <c r="G22" s="158"/>
      <c r="H22" s="158"/>
      <c r="I22" s="104"/>
      <c r="J22" s="104"/>
      <c r="BC22" s="159" t="str">
        <f aca="false">E22</f>
        <v>Přípojky vodovodu*</v>
      </c>
    </row>
    <row r="23" customFormat="false" ht="12.75" hidden="false" customHeight="true" outlineLevel="0" collapsed="false">
      <c r="A23" s="141" t="s">
        <v>139</v>
      </c>
      <c r="B23" s="142"/>
      <c r="C23" s="143"/>
      <c r="D23" s="143"/>
      <c r="E23" s="143"/>
      <c r="F23" s="143"/>
      <c r="G23" s="144"/>
      <c r="H23" s="145" t="s">
        <v>136</v>
      </c>
      <c r="I23" s="104"/>
      <c r="J23" s="104"/>
    </row>
    <row r="24" customFormat="false" ht="12.75" hidden="false" customHeight="true" outlineLevel="0" collapsed="false">
      <c r="A24" s="146" t="s">
        <v>75</v>
      </c>
      <c r="B24" s="147" t="s">
        <v>76</v>
      </c>
      <c r="C24" s="148"/>
      <c r="D24" s="148"/>
      <c r="E24" s="148"/>
      <c r="F24" s="148"/>
      <c r="G24" s="149"/>
      <c r="H24" s="160" t="n">
        <f aca="false">'SO-202 202.01 Pol'!F8</f>
        <v>0</v>
      </c>
      <c r="I24" s="104"/>
      <c r="J24" s="104"/>
    </row>
    <row r="25" customFormat="false" ht="12.75" hidden="false" customHeight="true" outlineLevel="0" collapsed="false">
      <c r="A25" s="146" t="s">
        <v>81</v>
      </c>
      <c r="B25" s="147" t="s">
        <v>82</v>
      </c>
      <c r="C25" s="148"/>
      <c r="D25" s="148"/>
      <c r="E25" s="148"/>
      <c r="F25" s="148"/>
      <c r="G25" s="149"/>
      <c r="H25" s="160" t="n">
        <f aca="false">'SO-202 202.01 Pol'!F67</f>
        <v>0</v>
      </c>
      <c r="I25" s="104"/>
      <c r="J25" s="104"/>
    </row>
    <row r="26" customFormat="false" ht="12.75" hidden="false" customHeight="true" outlineLevel="0" collapsed="false">
      <c r="A26" s="146" t="s">
        <v>85</v>
      </c>
      <c r="B26" s="147" t="s">
        <v>86</v>
      </c>
      <c r="C26" s="148"/>
      <c r="D26" s="148"/>
      <c r="E26" s="148"/>
      <c r="F26" s="148"/>
      <c r="G26" s="149"/>
      <c r="H26" s="160" t="n">
        <f aca="false">'SO-202 202.01 Pol'!F72</f>
        <v>0</v>
      </c>
      <c r="I26" s="104"/>
      <c r="J26" s="104"/>
    </row>
    <row r="27" customFormat="false" ht="12.75" hidden="false" customHeight="true" outlineLevel="0" collapsed="false">
      <c r="A27" s="146" t="s">
        <v>95</v>
      </c>
      <c r="B27" s="147" t="s">
        <v>96</v>
      </c>
      <c r="C27" s="148"/>
      <c r="D27" s="148"/>
      <c r="E27" s="148"/>
      <c r="F27" s="148"/>
      <c r="G27" s="149"/>
      <c r="H27" s="160" t="n">
        <f aca="false">'SO-202 202.01 Pol'!F94</f>
        <v>0</v>
      </c>
      <c r="I27" s="104"/>
      <c r="J27" s="104"/>
    </row>
    <row r="28" customFormat="false" ht="12.75" hidden="false" customHeight="true" outlineLevel="0" collapsed="false">
      <c r="A28" s="151"/>
      <c r="B28" s="152" t="s">
        <v>140</v>
      </c>
      <c r="C28" s="153"/>
      <c r="D28" s="154" t="str">
        <f aca="false">D22</f>
        <v>202.01</v>
      </c>
      <c r="E28" s="153"/>
      <c r="F28" s="153"/>
      <c r="G28" s="155"/>
      <c r="H28" s="161" t="n">
        <f aca="false">SUM(H24:H27)</f>
        <v>0</v>
      </c>
      <c r="I28" s="104"/>
      <c r="J28" s="104"/>
    </row>
  </sheetData>
  <sheetProtection sheet="true" password="c49b"/>
  <mergeCells count="4">
    <mergeCell ref="C2:F2"/>
    <mergeCell ref="A4:H4"/>
    <mergeCell ref="B7:G7"/>
    <mergeCell ref="E22:H22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H10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/>
  <cols>
    <col collapsed="false" hidden="false" max="1" min="1" style="0" width="4.18367346938776"/>
    <col collapsed="false" hidden="false" max="2" min="2" style="23" width="14.1734693877551"/>
    <col collapsed="false" hidden="false" max="3" min="3" style="23" width="62.9081632653061"/>
    <col collapsed="false" hidden="false" max="4" min="4" style="0" width="4.45408163265306"/>
    <col collapsed="false" hidden="false" max="5" min="5" style="0" width="10.3928571428571"/>
    <col collapsed="false" hidden="false" max="6" min="6" style="0" width="9.71938775510204"/>
    <col collapsed="false" hidden="false" max="7" min="7" style="0" width="12.5561224489796"/>
    <col collapsed="false" hidden="false" max="9" min="8" style="0" width="8.50510204081633"/>
    <col collapsed="false" hidden="true" max="18" min="10" style="0" width="0"/>
    <col collapsed="false" hidden="false" max="28" min="19" style="0" width="8.50510204081633"/>
    <col collapsed="false" hidden="true" max="41" min="29" style="0" width="0"/>
    <col collapsed="false" hidden="false" max="51" min="42" style="0" width="8.50510204081633"/>
    <col collapsed="false" hidden="false" max="52" min="52" style="0" width="111.367346938776"/>
    <col collapsed="false" hidden="false" max="53" min="53" style="0" width="97.734693877551"/>
    <col collapsed="false" hidden="false" max="1025" min="54" style="0" width="8.50510204081633"/>
  </cols>
  <sheetData>
    <row r="1" customFormat="false" ht="16.5" hidden="false" customHeight="false" outlineLevel="0" collapsed="false">
      <c r="A1" s="162" t="s">
        <v>224</v>
      </c>
      <c r="B1" s="162"/>
      <c r="C1" s="162"/>
      <c r="D1" s="162"/>
      <c r="E1" s="162"/>
      <c r="F1" s="162"/>
      <c r="G1" s="162"/>
      <c r="AC1" s="0" t="s">
        <v>142</v>
      </c>
    </row>
    <row r="2" customFormat="false" ht="13.5" hidden="false" customHeight="false" outlineLevel="0" collapsed="false">
      <c r="A2" s="163" t="s">
        <v>122</v>
      </c>
      <c r="B2" s="164" t="s">
        <v>15</v>
      </c>
      <c r="C2" s="165" t="s">
        <v>17</v>
      </c>
      <c r="D2" s="166"/>
      <c r="E2" s="167"/>
      <c r="F2" s="167"/>
      <c r="G2" s="168"/>
    </row>
    <row r="3" customFormat="false" ht="12.75" hidden="false" customHeight="false" outlineLevel="0" collapsed="false">
      <c r="A3" s="169" t="s">
        <v>123</v>
      </c>
      <c r="B3" s="170" t="s">
        <v>56</v>
      </c>
      <c r="C3" s="171" t="s">
        <v>57</v>
      </c>
      <c r="D3" s="172"/>
      <c r="E3" s="173"/>
      <c r="F3" s="173"/>
      <c r="G3" s="174"/>
      <c r="AC3" s="23" t="s">
        <v>216</v>
      </c>
    </row>
    <row r="4" customFormat="false" ht="13.5" hidden="false" customHeight="false" outlineLevel="0" collapsed="false">
      <c r="A4" s="175" t="s">
        <v>124</v>
      </c>
      <c r="B4" s="176" t="s">
        <v>912</v>
      </c>
      <c r="C4" s="177" t="s">
        <v>913</v>
      </c>
      <c r="D4" s="178"/>
      <c r="E4" s="179"/>
      <c r="F4" s="179"/>
      <c r="G4" s="180"/>
    </row>
    <row r="5" customFormat="false" ht="14.25" hidden="false" customHeight="false" outlineLevel="0" collapsed="false">
      <c r="C5" s="181"/>
      <c r="D5" s="182"/>
    </row>
    <row r="6" customFormat="false" ht="27" hidden="false" customHeight="false" outlineLevel="0" collapsed="false">
      <c r="A6" s="183" t="s">
        <v>125</v>
      </c>
      <c r="B6" s="184" t="s">
        <v>126</v>
      </c>
      <c r="C6" s="185" t="s">
        <v>127</v>
      </c>
      <c r="D6" s="186" t="s">
        <v>128</v>
      </c>
      <c r="E6" s="187" t="s">
        <v>129</v>
      </c>
      <c r="F6" s="188" t="s">
        <v>130</v>
      </c>
      <c r="G6" s="183" t="s">
        <v>131</v>
      </c>
      <c r="H6" s="189" t="s">
        <v>143</v>
      </c>
      <c r="I6" s="190" t="s">
        <v>144</v>
      </c>
      <c r="J6" s="108"/>
    </row>
    <row r="7" customFormat="false" ht="12.75" hidden="false" customHeight="true" outlineLevel="0" collapsed="false">
      <c r="A7" s="191"/>
      <c r="B7" s="192" t="s">
        <v>145</v>
      </c>
      <c r="C7" s="193" t="s">
        <v>146</v>
      </c>
      <c r="D7" s="193"/>
      <c r="E7" s="193"/>
      <c r="F7" s="193"/>
      <c r="G7" s="193"/>
      <c r="H7" s="194"/>
      <c r="I7" s="195"/>
    </row>
    <row r="8" customFormat="false" ht="12.75" hidden="false" customHeight="false" outlineLevel="0" collapsed="false">
      <c r="A8" s="196" t="s">
        <v>147</v>
      </c>
      <c r="B8" s="197" t="s">
        <v>75</v>
      </c>
      <c r="C8" s="198" t="s">
        <v>76</v>
      </c>
      <c r="D8" s="199"/>
      <c r="E8" s="200"/>
      <c r="F8" s="201" t="n">
        <f aca="false">SUM(G9:G66)</f>
        <v>0</v>
      </c>
      <c r="G8" s="201"/>
      <c r="H8" s="202"/>
      <c r="I8" s="203"/>
      <c r="AE8" s="0" t="s">
        <v>148</v>
      </c>
    </row>
    <row r="9" customFormat="false" ht="12.75" hidden="false" customHeight="true" outlineLevel="1" collapsed="false">
      <c r="A9" s="204"/>
      <c r="B9" s="205" t="s">
        <v>398</v>
      </c>
      <c r="C9" s="205"/>
      <c r="D9" s="205"/>
      <c r="E9" s="205"/>
      <c r="F9" s="205"/>
      <c r="G9" s="205"/>
      <c r="H9" s="206"/>
      <c r="I9" s="207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  <c r="V9" s="208"/>
      <c r="W9" s="208"/>
      <c r="X9" s="208"/>
      <c r="Y9" s="208"/>
      <c r="Z9" s="208"/>
      <c r="AA9" s="208"/>
      <c r="AB9" s="208"/>
      <c r="AC9" s="208" t="n">
        <v>0</v>
      </c>
      <c r="AD9" s="208"/>
      <c r="AE9" s="208"/>
      <c r="AF9" s="208"/>
      <c r="AG9" s="208"/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customFormat="false" ht="12.75" hidden="false" customHeight="false" outlineLevel="1" collapsed="false">
      <c r="A10" s="209" t="n">
        <v>1</v>
      </c>
      <c r="B10" s="210" t="s">
        <v>914</v>
      </c>
      <c r="C10" s="211" t="s">
        <v>915</v>
      </c>
      <c r="D10" s="212" t="s">
        <v>273</v>
      </c>
      <c r="E10" s="213" t="n">
        <v>49.28</v>
      </c>
      <c r="F10" s="214"/>
      <c r="G10" s="215" t="n">
        <f aca="false">ROUND(E10*F10,2)</f>
        <v>0</v>
      </c>
      <c r="H10" s="206" t="s">
        <v>401</v>
      </c>
      <c r="I10" s="207" t="s">
        <v>486</v>
      </c>
      <c r="J10" s="208"/>
      <c r="K10" s="208"/>
      <c r="L10" s="208"/>
      <c r="M10" s="208"/>
      <c r="N10" s="208"/>
      <c r="O10" s="208"/>
      <c r="P10" s="208"/>
      <c r="Q10" s="208"/>
      <c r="R10" s="208"/>
      <c r="S10" s="208"/>
      <c r="T10" s="208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  <c r="AE10" s="208" t="s">
        <v>155</v>
      </c>
      <c r="AF10" s="208"/>
      <c r="AG10" s="208"/>
      <c r="AH10" s="208"/>
      <c r="AI10" s="208"/>
      <c r="AJ10" s="208"/>
      <c r="AK10" s="208"/>
      <c r="AL10" s="208"/>
      <c r="AM10" s="208" t="n">
        <v>21</v>
      </c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customFormat="false" ht="12.75" hidden="false" customHeight="false" outlineLevel="1" collapsed="false">
      <c r="A11" s="209" t="n">
        <v>2</v>
      </c>
      <c r="B11" s="210" t="s">
        <v>403</v>
      </c>
      <c r="C11" s="211" t="s">
        <v>404</v>
      </c>
      <c r="D11" s="212" t="s">
        <v>273</v>
      </c>
      <c r="E11" s="213" t="n">
        <v>49.28</v>
      </c>
      <c r="F11" s="214"/>
      <c r="G11" s="215" t="n">
        <f aca="false">ROUND(E11*F11,2)</f>
        <v>0</v>
      </c>
      <c r="H11" s="206" t="s">
        <v>401</v>
      </c>
      <c r="I11" s="207" t="s">
        <v>486</v>
      </c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  <c r="AE11" s="208" t="s">
        <v>155</v>
      </c>
      <c r="AF11" s="208"/>
      <c r="AG11" s="208"/>
      <c r="AH11" s="208"/>
      <c r="AI11" s="208"/>
      <c r="AJ11" s="208"/>
      <c r="AK11" s="208"/>
      <c r="AL11" s="208"/>
      <c r="AM11" s="208" t="n">
        <v>21</v>
      </c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customFormat="false" ht="12.75" hidden="false" customHeight="true" outlineLevel="1" collapsed="false">
      <c r="A12" s="204"/>
      <c r="B12" s="219" t="s">
        <v>225</v>
      </c>
      <c r="C12" s="219"/>
      <c r="D12" s="219"/>
      <c r="E12" s="219"/>
      <c r="F12" s="219"/>
      <c r="G12" s="219"/>
      <c r="H12" s="206"/>
      <c r="I12" s="207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 t="n">
        <v>0</v>
      </c>
      <c r="AD12" s="208"/>
      <c r="AE12" s="208"/>
      <c r="AF12" s="208"/>
      <c r="AG12" s="208"/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customFormat="false" ht="12.75" hidden="false" customHeight="true" outlineLevel="1" collapsed="false">
      <c r="A13" s="204"/>
      <c r="B13" s="219" t="s">
        <v>226</v>
      </c>
      <c r="C13" s="219"/>
      <c r="D13" s="219"/>
      <c r="E13" s="219"/>
      <c r="F13" s="219"/>
      <c r="G13" s="219"/>
      <c r="H13" s="206"/>
      <c r="I13" s="207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  <c r="AE13" s="208" t="s">
        <v>173</v>
      </c>
      <c r="AF13" s="208"/>
      <c r="AG13" s="208"/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18" t="str">
        <f aca="false">B13</f>
        <v>na vzdálenost (výšku) od hladiny vody v jímce po výšku roviny proložené osou nejvyššího bodu výtlačného potrubí, odpadní potrubí v délce do 20 m,</v>
      </c>
      <c r="BA13" s="208"/>
      <c r="BB13" s="208"/>
      <c r="BC13" s="208"/>
      <c r="BD13" s="208"/>
      <c r="BE13" s="208"/>
      <c r="BF13" s="208"/>
      <c r="BG13" s="208"/>
      <c r="BH13" s="208"/>
    </row>
    <row r="14" customFormat="false" ht="12.75" hidden="false" customHeight="true" outlineLevel="1" collapsed="false">
      <c r="A14" s="204"/>
      <c r="B14" s="219" t="s">
        <v>227</v>
      </c>
      <c r="C14" s="219"/>
      <c r="D14" s="219"/>
      <c r="E14" s="219"/>
      <c r="F14" s="219"/>
      <c r="G14" s="219"/>
      <c r="H14" s="206"/>
      <c r="I14" s="207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 t="n">
        <v>1</v>
      </c>
      <c r="AD14" s="208"/>
      <c r="AE14" s="208"/>
      <c r="AF14" s="208"/>
      <c r="AG14" s="208"/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customFormat="false" ht="12.75" hidden="false" customHeight="false" outlineLevel="1" collapsed="false">
      <c r="A15" s="209" t="n">
        <v>3</v>
      </c>
      <c r="B15" s="210" t="s">
        <v>228</v>
      </c>
      <c r="C15" s="211" t="s">
        <v>229</v>
      </c>
      <c r="D15" s="212" t="s">
        <v>230</v>
      </c>
      <c r="E15" s="213" t="n">
        <v>20</v>
      </c>
      <c r="F15" s="214"/>
      <c r="G15" s="215" t="n">
        <f aca="false">ROUND(E15*F15,2)</f>
        <v>0</v>
      </c>
      <c r="H15" s="206" t="s">
        <v>231</v>
      </c>
      <c r="I15" s="207" t="s">
        <v>486</v>
      </c>
      <c r="J15" s="208"/>
      <c r="K15" s="208"/>
      <c r="L15" s="208"/>
      <c r="M15" s="208"/>
      <c r="N15" s="208"/>
      <c r="O15" s="208"/>
      <c r="P15" s="208"/>
      <c r="Q15" s="208"/>
      <c r="R15" s="208"/>
      <c r="S15" s="208"/>
      <c r="T15" s="208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  <c r="AE15" s="208" t="s">
        <v>155</v>
      </c>
      <c r="AF15" s="208"/>
      <c r="AG15" s="208"/>
      <c r="AH15" s="208"/>
      <c r="AI15" s="208"/>
      <c r="AJ15" s="208"/>
      <c r="AK15" s="208"/>
      <c r="AL15" s="208"/>
      <c r="AM15" s="208" t="n">
        <v>21</v>
      </c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customFormat="false" ht="12.75" hidden="false" customHeight="true" outlineLevel="1" collapsed="false">
      <c r="A16" s="204"/>
      <c r="B16" s="219" t="s">
        <v>232</v>
      </c>
      <c r="C16" s="219"/>
      <c r="D16" s="219"/>
      <c r="E16" s="219"/>
      <c r="F16" s="219"/>
      <c r="G16" s="219"/>
      <c r="H16" s="206"/>
      <c r="I16" s="207"/>
      <c r="J16" s="208"/>
      <c r="K16" s="208"/>
      <c r="L16" s="208"/>
      <c r="M16" s="208"/>
      <c r="N16" s="208"/>
      <c r="O16" s="208"/>
      <c r="P16" s="208"/>
      <c r="Q16" s="208"/>
      <c r="R16" s="208"/>
      <c r="S16" s="208"/>
      <c r="T16" s="208"/>
      <c r="U16" s="208"/>
      <c r="V16" s="208"/>
      <c r="W16" s="208"/>
      <c r="X16" s="208"/>
      <c r="Y16" s="208"/>
      <c r="Z16" s="208"/>
      <c r="AA16" s="208"/>
      <c r="AB16" s="208"/>
      <c r="AC16" s="208" t="n">
        <v>0</v>
      </c>
      <c r="AD16" s="208"/>
      <c r="AE16" s="208"/>
      <c r="AF16" s="208"/>
      <c r="AG16" s="208"/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customFormat="false" ht="22.5" hidden="false" customHeight="true" outlineLevel="1" collapsed="false">
      <c r="A17" s="204"/>
      <c r="B17" s="219" t="s">
        <v>233</v>
      </c>
      <c r="C17" s="219"/>
      <c r="D17" s="219"/>
      <c r="E17" s="219"/>
      <c r="F17" s="219"/>
      <c r="G17" s="219"/>
      <c r="H17" s="206"/>
      <c r="I17" s="207"/>
      <c r="J17" s="208"/>
      <c r="K17" s="208"/>
      <c r="L17" s="208"/>
      <c r="M17" s="208"/>
      <c r="N17" s="208"/>
      <c r="O17" s="208"/>
      <c r="P17" s="208"/>
      <c r="Q17" s="208"/>
      <c r="R17" s="208"/>
      <c r="S17" s="208"/>
      <c r="T17" s="208"/>
      <c r="U17" s="208"/>
      <c r="V17" s="208"/>
      <c r="W17" s="208"/>
      <c r="X17" s="208"/>
      <c r="Y17" s="208"/>
      <c r="Z17" s="208"/>
      <c r="AA17" s="208"/>
      <c r="AB17" s="208"/>
      <c r="AC17" s="208"/>
      <c r="AD17" s="208"/>
      <c r="AE17" s="208" t="s">
        <v>173</v>
      </c>
      <c r="AF17" s="208"/>
      <c r="AG17" s="208"/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18" t="str">
        <f aca="false">B17</f>
        <v>na vzdálenost (výšku) od hladiny vody v jímce po výšku roviny proložené osou nejvyššího bodu výtlačného potrubí, včetně sacího a výtlačného potrubí, příp. odpadní žlaby a lešení pod čerpadlo a pod potrubí nebo pod odpadní žlaby,</v>
      </c>
      <c r="BA17" s="208"/>
      <c r="BB17" s="208"/>
      <c r="BC17" s="208"/>
      <c r="BD17" s="208"/>
      <c r="BE17" s="208"/>
      <c r="BF17" s="208"/>
      <c r="BG17" s="208"/>
      <c r="BH17" s="208"/>
    </row>
    <row r="18" customFormat="false" ht="12.75" hidden="false" customHeight="true" outlineLevel="1" collapsed="false">
      <c r="A18" s="204"/>
      <c r="B18" s="219" t="s">
        <v>234</v>
      </c>
      <c r="C18" s="219"/>
      <c r="D18" s="219"/>
      <c r="E18" s="219"/>
      <c r="F18" s="219"/>
      <c r="G18" s="219"/>
      <c r="H18" s="206"/>
      <c r="I18" s="207"/>
      <c r="J18" s="208"/>
      <c r="K18" s="208"/>
      <c r="L18" s="208"/>
      <c r="M18" s="208"/>
      <c r="N18" s="208"/>
      <c r="O18" s="208"/>
      <c r="P18" s="208"/>
      <c r="Q18" s="208"/>
      <c r="R18" s="208"/>
      <c r="S18" s="208"/>
      <c r="T18" s="208"/>
      <c r="U18" s="208"/>
      <c r="V18" s="208"/>
      <c r="W18" s="208"/>
      <c r="X18" s="208"/>
      <c r="Y18" s="208"/>
      <c r="Z18" s="208"/>
      <c r="AA18" s="208"/>
      <c r="AB18" s="208"/>
      <c r="AC18" s="208" t="n">
        <v>1</v>
      </c>
      <c r="AD18" s="208"/>
      <c r="AE18" s="208"/>
      <c r="AF18" s="208"/>
      <c r="AG18" s="208"/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customFormat="false" ht="12.75" hidden="false" customHeight="false" outlineLevel="1" collapsed="false">
      <c r="A19" s="209" t="n">
        <v>4</v>
      </c>
      <c r="B19" s="210" t="s">
        <v>235</v>
      </c>
      <c r="C19" s="211" t="s">
        <v>236</v>
      </c>
      <c r="D19" s="212" t="s">
        <v>237</v>
      </c>
      <c r="E19" s="213" t="n">
        <v>2</v>
      </c>
      <c r="F19" s="214"/>
      <c r="G19" s="215" t="n">
        <f aca="false">ROUND(E19*F19,2)</f>
        <v>0</v>
      </c>
      <c r="H19" s="206" t="s">
        <v>231</v>
      </c>
      <c r="I19" s="207" t="s">
        <v>486</v>
      </c>
      <c r="J19" s="208"/>
      <c r="K19" s="208"/>
      <c r="L19" s="208"/>
      <c r="M19" s="208"/>
      <c r="N19" s="208"/>
      <c r="O19" s="208"/>
      <c r="P19" s="208"/>
      <c r="Q19" s="208"/>
      <c r="R19" s="208"/>
      <c r="S19" s="208"/>
      <c r="T19" s="208"/>
      <c r="U19" s="208"/>
      <c r="V19" s="208"/>
      <c r="W19" s="208"/>
      <c r="X19" s="208"/>
      <c r="Y19" s="208"/>
      <c r="Z19" s="208"/>
      <c r="AA19" s="208"/>
      <c r="AB19" s="208"/>
      <c r="AC19" s="208"/>
      <c r="AD19" s="208"/>
      <c r="AE19" s="208" t="s">
        <v>155</v>
      </c>
      <c r="AF19" s="208"/>
      <c r="AG19" s="208"/>
      <c r="AH19" s="208"/>
      <c r="AI19" s="208"/>
      <c r="AJ19" s="208"/>
      <c r="AK19" s="208"/>
      <c r="AL19" s="208"/>
      <c r="AM19" s="208" t="n">
        <v>21</v>
      </c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customFormat="false" ht="12.75" hidden="false" customHeight="true" outlineLevel="1" collapsed="false">
      <c r="A20" s="204"/>
      <c r="B20" s="219" t="s">
        <v>248</v>
      </c>
      <c r="C20" s="219"/>
      <c r="D20" s="219"/>
      <c r="E20" s="219"/>
      <c r="F20" s="219"/>
      <c r="G20" s="219"/>
      <c r="H20" s="206"/>
      <c r="I20" s="207"/>
      <c r="J20" s="208"/>
      <c r="K20" s="208"/>
      <c r="L20" s="208"/>
      <c r="M20" s="208"/>
      <c r="N20" s="208"/>
      <c r="O20" s="208"/>
      <c r="P20" s="208"/>
      <c r="Q20" s="208"/>
      <c r="R20" s="208"/>
      <c r="S20" s="208"/>
      <c r="T20" s="208"/>
      <c r="U20" s="208"/>
      <c r="V20" s="208"/>
      <c r="W20" s="208"/>
      <c r="X20" s="208"/>
      <c r="Y20" s="208"/>
      <c r="Z20" s="208"/>
      <c r="AA20" s="208"/>
      <c r="AB20" s="208"/>
      <c r="AC20" s="208" t="n">
        <v>0</v>
      </c>
      <c r="AD20" s="208"/>
      <c r="AE20" s="208"/>
      <c r="AF20" s="208"/>
      <c r="AG20" s="208"/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customFormat="false" ht="22.5" hidden="false" customHeight="true" outlineLevel="1" collapsed="false">
      <c r="A21" s="204"/>
      <c r="B21" s="219" t="s">
        <v>249</v>
      </c>
      <c r="C21" s="219"/>
      <c r="D21" s="219"/>
      <c r="E21" s="219"/>
      <c r="F21" s="219"/>
      <c r="G21" s="219"/>
      <c r="H21" s="206"/>
      <c r="I21" s="207"/>
      <c r="J21" s="208"/>
      <c r="K21" s="208"/>
      <c r="L21" s="208"/>
      <c r="M21" s="208"/>
      <c r="N21" s="208"/>
      <c r="O21" s="208"/>
      <c r="P21" s="208"/>
      <c r="Q21" s="208"/>
      <c r="R21" s="208"/>
      <c r="S21" s="208"/>
      <c r="T21" s="208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  <c r="AE21" s="208" t="s">
        <v>173</v>
      </c>
      <c r="AF21" s="208"/>
      <c r="AG21" s="208"/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18" t="str">
        <f aca="false">B21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A21" s="208"/>
      <c r="BB21" s="208"/>
      <c r="BC21" s="208"/>
      <c r="BD21" s="208"/>
      <c r="BE21" s="208"/>
      <c r="BF21" s="208"/>
      <c r="BG21" s="208"/>
      <c r="BH21" s="208"/>
    </row>
    <row r="22" customFormat="false" ht="12.75" hidden="false" customHeight="false" outlineLevel="1" collapsed="false">
      <c r="A22" s="209" t="n">
        <v>5</v>
      </c>
      <c r="B22" s="210" t="s">
        <v>482</v>
      </c>
      <c r="C22" s="211" t="s">
        <v>483</v>
      </c>
      <c r="D22" s="212" t="s">
        <v>247</v>
      </c>
      <c r="E22" s="213" t="n">
        <v>8.13</v>
      </c>
      <c r="F22" s="214"/>
      <c r="G22" s="215" t="n">
        <f aca="false">ROUND(E22*F22,2)</f>
        <v>0</v>
      </c>
      <c r="H22" s="206" t="s">
        <v>231</v>
      </c>
      <c r="I22" s="207" t="s">
        <v>154</v>
      </c>
      <c r="J22" s="208"/>
      <c r="K22" s="208"/>
      <c r="L22" s="208"/>
      <c r="M22" s="208"/>
      <c r="N22" s="208"/>
      <c r="O22" s="208"/>
      <c r="P22" s="208"/>
      <c r="Q22" s="208"/>
      <c r="R22" s="208"/>
      <c r="S22" s="208"/>
      <c r="T22" s="208"/>
      <c r="U22" s="208"/>
      <c r="V22" s="208"/>
      <c r="W22" s="208"/>
      <c r="X22" s="208"/>
      <c r="Y22" s="208"/>
      <c r="Z22" s="208"/>
      <c r="AA22" s="208"/>
      <c r="AB22" s="208"/>
      <c r="AC22" s="208"/>
      <c r="AD22" s="208"/>
      <c r="AE22" s="208" t="s">
        <v>155</v>
      </c>
      <c r="AF22" s="208"/>
      <c r="AG22" s="208"/>
      <c r="AH22" s="208"/>
      <c r="AI22" s="208"/>
      <c r="AJ22" s="208"/>
      <c r="AK22" s="208"/>
      <c r="AL22" s="208"/>
      <c r="AM22" s="208" t="n">
        <v>21</v>
      </c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customFormat="false" ht="12.75" hidden="false" customHeight="false" outlineLevel="1" collapsed="false">
      <c r="A23" s="209" t="n">
        <v>6</v>
      </c>
      <c r="B23" s="210" t="s">
        <v>484</v>
      </c>
      <c r="C23" s="211" t="s">
        <v>485</v>
      </c>
      <c r="D23" s="212" t="s">
        <v>247</v>
      </c>
      <c r="E23" s="213" t="n">
        <v>10.84</v>
      </c>
      <c r="F23" s="214"/>
      <c r="G23" s="215" t="n">
        <f aca="false">ROUND(E23*F23,2)</f>
        <v>0</v>
      </c>
      <c r="H23" s="206" t="s">
        <v>231</v>
      </c>
      <c r="I23" s="207" t="s">
        <v>154</v>
      </c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 t="s">
        <v>155</v>
      </c>
      <c r="AF23" s="208"/>
      <c r="AG23" s="208"/>
      <c r="AH23" s="208"/>
      <c r="AI23" s="208"/>
      <c r="AJ23" s="208"/>
      <c r="AK23" s="208"/>
      <c r="AL23" s="208"/>
      <c r="AM23" s="208" t="n">
        <v>21</v>
      </c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customFormat="false" ht="12.75" hidden="false" customHeight="false" outlineLevel="1" collapsed="false">
      <c r="A24" s="209" t="n">
        <v>7</v>
      </c>
      <c r="B24" s="210" t="s">
        <v>254</v>
      </c>
      <c r="C24" s="211" t="s">
        <v>255</v>
      </c>
      <c r="D24" s="212" t="s">
        <v>247</v>
      </c>
      <c r="E24" s="213" t="n">
        <v>13.55</v>
      </c>
      <c r="F24" s="214"/>
      <c r="G24" s="215" t="n">
        <f aca="false">ROUND(E24*F24,2)</f>
        <v>0</v>
      </c>
      <c r="H24" s="206" t="s">
        <v>231</v>
      </c>
      <c r="I24" s="207" t="s">
        <v>486</v>
      </c>
      <c r="J24" s="208"/>
      <c r="K24" s="208"/>
      <c r="L24" s="208"/>
      <c r="M24" s="208"/>
      <c r="N24" s="208"/>
      <c r="O24" s="208"/>
      <c r="P24" s="208"/>
      <c r="Q24" s="208"/>
      <c r="R24" s="208"/>
      <c r="S24" s="208"/>
      <c r="T24" s="208"/>
      <c r="U24" s="208"/>
      <c r="V24" s="208"/>
      <c r="W24" s="208"/>
      <c r="X24" s="208"/>
      <c r="Y24" s="208"/>
      <c r="Z24" s="208"/>
      <c r="AA24" s="208"/>
      <c r="AB24" s="208"/>
      <c r="AC24" s="208"/>
      <c r="AD24" s="208"/>
      <c r="AE24" s="208" t="s">
        <v>155</v>
      </c>
      <c r="AF24" s="208"/>
      <c r="AG24" s="208"/>
      <c r="AH24" s="208"/>
      <c r="AI24" s="208"/>
      <c r="AJ24" s="208"/>
      <c r="AK24" s="208"/>
      <c r="AL24" s="208"/>
      <c r="AM24" s="208" t="n">
        <v>21</v>
      </c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customFormat="false" ht="12.75" hidden="false" customHeight="false" outlineLevel="1" collapsed="false">
      <c r="A25" s="209" t="n">
        <v>8</v>
      </c>
      <c r="B25" s="210" t="s">
        <v>257</v>
      </c>
      <c r="C25" s="211" t="s">
        <v>258</v>
      </c>
      <c r="D25" s="212" t="s">
        <v>247</v>
      </c>
      <c r="E25" s="213" t="n">
        <v>13.55</v>
      </c>
      <c r="F25" s="214"/>
      <c r="G25" s="215" t="n">
        <f aca="false">ROUND(E25*F25,2)</f>
        <v>0</v>
      </c>
      <c r="H25" s="206" t="s">
        <v>231</v>
      </c>
      <c r="I25" s="207" t="s">
        <v>486</v>
      </c>
      <c r="J25" s="208"/>
      <c r="K25" s="208"/>
      <c r="L25" s="208"/>
      <c r="M25" s="208"/>
      <c r="N25" s="208"/>
      <c r="O25" s="208"/>
      <c r="P25" s="208"/>
      <c r="Q25" s="208"/>
      <c r="R25" s="208"/>
      <c r="S25" s="208"/>
      <c r="T25" s="208"/>
      <c r="U25" s="208"/>
      <c r="V25" s="208"/>
      <c r="W25" s="208"/>
      <c r="X25" s="208"/>
      <c r="Y25" s="208"/>
      <c r="Z25" s="208"/>
      <c r="AA25" s="208"/>
      <c r="AB25" s="208"/>
      <c r="AC25" s="208"/>
      <c r="AD25" s="208"/>
      <c r="AE25" s="208" t="s">
        <v>155</v>
      </c>
      <c r="AF25" s="208"/>
      <c r="AG25" s="208"/>
      <c r="AH25" s="208"/>
      <c r="AI25" s="208"/>
      <c r="AJ25" s="208"/>
      <c r="AK25" s="208"/>
      <c r="AL25" s="208"/>
      <c r="AM25" s="208" t="n">
        <v>21</v>
      </c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customFormat="false" ht="12.75" hidden="false" customHeight="false" outlineLevel="1" collapsed="false">
      <c r="A26" s="209" t="n">
        <v>9</v>
      </c>
      <c r="B26" s="210" t="s">
        <v>259</v>
      </c>
      <c r="C26" s="211" t="s">
        <v>260</v>
      </c>
      <c r="D26" s="212" t="s">
        <v>247</v>
      </c>
      <c r="E26" s="213" t="n">
        <v>8.13</v>
      </c>
      <c r="F26" s="214"/>
      <c r="G26" s="215" t="n">
        <f aca="false">ROUND(E26*F26,2)</f>
        <v>0</v>
      </c>
      <c r="H26" s="206" t="s">
        <v>231</v>
      </c>
      <c r="I26" s="207" t="s">
        <v>486</v>
      </c>
      <c r="J26" s="208"/>
      <c r="K26" s="208"/>
      <c r="L26" s="208"/>
      <c r="M26" s="208"/>
      <c r="N26" s="208"/>
      <c r="O26" s="208"/>
      <c r="P26" s="208"/>
      <c r="Q26" s="208"/>
      <c r="R26" s="208"/>
      <c r="S26" s="208"/>
      <c r="T26" s="208"/>
      <c r="U26" s="208"/>
      <c r="V26" s="208"/>
      <c r="W26" s="208"/>
      <c r="X26" s="208"/>
      <c r="Y26" s="208"/>
      <c r="Z26" s="208"/>
      <c r="AA26" s="208"/>
      <c r="AB26" s="208"/>
      <c r="AC26" s="208"/>
      <c r="AD26" s="208"/>
      <c r="AE26" s="208" t="s">
        <v>155</v>
      </c>
      <c r="AF26" s="208"/>
      <c r="AG26" s="208"/>
      <c r="AH26" s="208"/>
      <c r="AI26" s="208"/>
      <c r="AJ26" s="208"/>
      <c r="AK26" s="208"/>
      <c r="AL26" s="208"/>
      <c r="AM26" s="208" t="n">
        <v>21</v>
      </c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customFormat="false" ht="12.75" hidden="false" customHeight="true" outlineLevel="1" collapsed="false">
      <c r="A27" s="204"/>
      <c r="B27" s="219" t="s">
        <v>261</v>
      </c>
      <c r="C27" s="219"/>
      <c r="D27" s="219"/>
      <c r="E27" s="219"/>
      <c r="F27" s="219"/>
      <c r="G27" s="219"/>
      <c r="H27" s="206"/>
      <c r="I27" s="207"/>
      <c r="J27" s="208"/>
      <c r="K27" s="208"/>
      <c r="L27" s="208"/>
      <c r="M27" s="208"/>
      <c r="N27" s="208"/>
      <c r="O27" s="208"/>
      <c r="P27" s="208"/>
      <c r="Q27" s="208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 t="n">
        <v>0</v>
      </c>
      <c r="AD27" s="208"/>
      <c r="AE27" s="208"/>
      <c r="AF27" s="208"/>
      <c r="AG27" s="208"/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customFormat="false" ht="33.75" hidden="false" customHeight="true" outlineLevel="1" collapsed="false">
      <c r="A28" s="204"/>
      <c r="B28" s="219" t="s">
        <v>262</v>
      </c>
      <c r="C28" s="219"/>
      <c r="D28" s="219"/>
      <c r="E28" s="219"/>
      <c r="F28" s="219"/>
      <c r="G28" s="219"/>
      <c r="H28" s="206"/>
      <c r="I28" s="207"/>
      <c r="J28" s="208"/>
      <c r="K28" s="208"/>
      <c r="L28" s="208"/>
      <c r="M28" s="208"/>
      <c r="N28" s="208"/>
      <c r="O28" s="208"/>
      <c r="P28" s="208"/>
      <c r="Q28" s="208"/>
      <c r="R28" s="208"/>
      <c r="S28" s="208"/>
      <c r="T28" s="208"/>
      <c r="U28" s="208"/>
      <c r="V28" s="208"/>
      <c r="W28" s="208"/>
      <c r="X28" s="208"/>
      <c r="Y28" s="208"/>
      <c r="Z28" s="208"/>
      <c r="AA28" s="208"/>
      <c r="AB28" s="208"/>
      <c r="AC28" s="208"/>
      <c r="AD28" s="208"/>
      <c r="AE28" s="208" t="s">
        <v>173</v>
      </c>
      <c r="AF28" s="208"/>
      <c r="AG28" s="208"/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18" t="str">
        <f aca="false">B28</f>
        <v>Hloubení rýh šířka přes 60 do 200 cm 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A28" s="208"/>
      <c r="BB28" s="208"/>
      <c r="BC28" s="208"/>
      <c r="BD28" s="208"/>
      <c r="BE28" s="208"/>
      <c r="BF28" s="208"/>
      <c r="BG28" s="208"/>
      <c r="BH28" s="208"/>
    </row>
    <row r="29" customFormat="false" ht="12.75" hidden="false" customHeight="false" outlineLevel="1" collapsed="false">
      <c r="A29" s="209" t="n">
        <v>10</v>
      </c>
      <c r="B29" s="210" t="s">
        <v>263</v>
      </c>
      <c r="C29" s="211" t="s">
        <v>264</v>
      </c>
      <c r="D29" s="212" t="s">
        <v>247</v>
      </c>
      <c r="E29" s="213" t="n">
        <v>8.13</v>
      </c>
      <c r="F29" s="214"/>
      <c r="G29" s="215" t="n">
        <f aca="false">ROUND(E29*F29,2)</f>
        <v>0</v>
      </c>
      <c r="H29" s="206" t="s">
        <v>231</v>
      </c>
      <c r="I29" s="207" t="s">
        <v>265</v>
      </c>
      <c r="J29" s="208"/>
      <c r="K29" s="208"/>
      <c r="L29" s="208"/>
      <c r="M29" s="208"/>
      <c r="N29" s="208"/>
      <c r="O29" s="208"/>
      <c r="P29" s="208"/>
      <c r="Q29" s="208"/>
      <c r="R29" s="208"/>
      <c r="S29" s="208"/>
      <c r="T29" s="208"/>
      <c r="U29" s="208"/>
      <c r="V29" s="208"/>
      <c r="W29" s="208"/>
      <c r="X29" s="208"/>
      <c r="Y29" s="208"/>
      <c r="Z29" s="208"/>
      <c r="AA29" s="208"/>
      <c r="AB29" s="208"/>
      <c r="AC29" s="208"/>
      <c r="AD29" s="208"/>
      <c r="AE29" s="208" t="s">
        <v>155</v>
      </c>
      <c r="AF29" s="208"/>
      <c r="AG29" s="208"/>
      <c r="AH29" s="208"/>
      <c r="AI29" s="208"/>
      <c r="AJ29" s="208"/>
      <c r="AK29" s="208"/>
      <c r="AL29" s="208"/>
      <c r="AM29" s="208" t="n">
        <v>21</v>
      </c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customFormat="false" ht="12.75" hidden="false" customHeight="true" outlineLevel="1" collapsed="false">
      <c r="A30" s="204"/>
      <c r="B30" s="219" t="s">
        <v>266</v>
      </c>
      <c r="C30" s="219"/>
      <c r="D30" s="219"/>
      <c r="E30" s="219"/>
      <c r="F30" s="219"/>
      <c r="G30" s="219"/>
      <c r="H30" s="206"/>
      <c r="I30" s="207"/>
      <c r="J30" s="208"/>
      <c r="K30" s="208"/>
      <c r="L30" s="208"/>
      <c r="M30" s="208"/>
      <c r="N30" s="208"/>
      <c r="O30" s="208"/>
      <c r="P30" s="208"/>
      <c r="Q30" s="208"/>
      <c r="R30" s="208"/>
      <c r="S30" s="208"/>
      <c r="T30" s="208"/>
      <c r="U30" s="208"/>
      <c r="V30" s="208"/>
      <c r="W30" s="208"/>
      <c r="X30" s="208"/>
      <c r="Y30" s="208"/>
      <c r="Z30" s="208"/>
      <c r="AA30" s="208"/>
      <c r="AB30" s="208"/>
      <c r="AC30" s="208" t="n">
        <v>0</v>
      </c>
      <c r="AD30" s="208"/>
      <c r="AE30" s="208"/>
      <c r="AF30" s="208"/>
      <c r="AG30" s="208"/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customFormat="false" ht="33.75" hidden="false" customHeight="true" outlineLevel="1" collapsed="false">
      <c r="A31" s="204"/>
      <c r="B31" s="219" t="s">
        <v>262</v>
      </c>
      <c r="C31" s="219"/>
      <c r="D31" s="219"/>
      <c r="E31" s="219"/>
      <c r="F31" s="219"/>
      <c r="G31" s="219"/>
      <c r="H31" s="206"/>
      <c r="I31" s="207"/>
      <c r="J31" s="208"/>
      <c r="K31" s="208"/>
      <c r="L31" s="208"/>
      <c r="M31" s="208"/>
      <c r="N31" s="208"/>
      <c r="O31" s="208"/>
      <c r="P31" s="208"/>
      <c r="Q31" s="208"/>
      <c r="R31" s="208"/>
      <c r="S31" s="208"/>
      <c r="T31" s="208"/>
      <c r="U31" s="208"/>
      <c r="V31" s="208"/>
      <c r="W31" s="208"/>
      <c r="X31" s="208"/>
      <c r="Y31" s="208"/>
      <c r="Z31" s="208"/>
      <c r="AA31" s="208"/>
      <c r="AB31" s="208"/>
      <c r="AC31" s="208"/>
      <c r="AD31" s="208"/>
      <c r="AE31" s="208" t="s">
        <v>173</v>
      </c>
      <c r="AF31" s="208"/>
      <c r="AG31" s="208"/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18" t="str">
        <f aca="false">B31</f>
        <v>Hloubení rýh šířka přes 60 do 200 cm 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A31" s="208"/>
      <c r="BB31" s="208"/>
      <c r="BC31" s="208"/>
      <c r="BD31" s="208"/>
      <c r="BE31" s="208"/>
      <c r="BF31" s="208"/>
      <c r="BG31" s="208"/>
      <c r="BH31" s="208"/>
    </row>
    <row r="32" customFormat="false" ht="12.75" hidden="false" customHeight="false" outlineLevel="1" collapsed="false">
      <c r="A32" s="209" t="n">
        <v>11</v>
      </c>
      <c r="B32" s="210" t="s">
        <v>267</v>
      </c>
      <c r="C32" s="211" t="s">
        <v>268</v>
      </c>
      <c r="D32" s="212" t="s">
        <v>247</v>
      </c>
      <c r="E32" s="213" t="n">
        <v>10.84</v>
      </c>
      <c r="F32" s="214"/>
      <c r="G32" s="215" t="n">
        <f aca="false">ROUND(E32*F32,2)</f>
        <v>0</v>
      </c>
      <c r="H32" s="206" t="s">
        <v>231</v>
      </c>
      <c r="I32" s="207" t="s">
        <v>265</v>
      </c>
      <c r="J32" s="208"/>
      <c r="K32" s="208"/>
      <c r="L32" s="208"/>
      <c r="M32" s="208"/>
      <c r="N32" s="208"/>
      <c r="O32" s="208"/>
      <c r="P32" s="208"/>
      <c r="Q32" s="208"/>
      <c r="R32" s="208"/>
      <c r="S32" s="208"/>
      <c r="T32" s="208"/>
      <c r="U32" s="208"/>
      <c r="V32" s="208"/>
      <c r="W32" s="208"/>
      <c r="X32" s="208"/>
      <c r="Y32" s="208"/>
      <c r="Z32" s="208"/>
      <c r="AA32" s="208"/>
      <c r="AB32" s="208"/>
      <c r="AC32" s="208"/>
      <c r="AD32" s="208"/>
      <c r="AE32" s="208" t="s">
        <v>155</v>
      </c>
      <c r="AF32" s="208"/>
      <c r="AG32" s="208"/>
      <c r="AH32" s="208"/>
      <c r="AI32" s="208"/>
      <c r="AJ32" s="208"/>
      <c r="AK32" s="208"/>
      <c r="AL32" s="208"/>
      <c r="AM32" s="208" t="n">
        <v>21</v>
      </c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customFormat="false" ht="12.75" hidden="false" customHeight="true" outlineLevel="1" collapsed="false">
      <c r="A33" s="204"/>
      <c r="B33" s="219" t="s">
        <v>269</v>
      </c>
      <c r="C33" s="219"/>
      <c r="D33" s="219"/>
      <c r="E33" s="219"/>
      <c r="F33" s="219"/>
      <c r="G33" s="219"/>
      <c r="H33" s="206"/>
      <c r="I33" s="207"/>
      <c r="J33" s="208"/>
      <c r="K33" s="208"/>
      <c r="L33" s="208"/>
      <c r="M33" s="208"/>
      <c r="N33" s="208"/>
      <c r="O33" s="208"/>
      <c r="P33" s="208"/>
      <c r="Q33" s="208"/>
      <c r="R33" s="208"/>
      <c r="S33" s="208"/>
      <c r="T33" s="208"/>
      <c r="U33" s="208"/>
      <c r="V33" s="208"/>
      <c r="W33" s="208"/>
      <c r="X33" s="208"/>
      <c r="Y33" s="208"/>
      <c r="Z33" s="208"/>
      <c r="AA33" s="208"/>
      <c r="AB33" s="208"/>
      <c r="AC33" s="208" t="n">
        <v>0</v>
      </c>
      <c r="AD33" s="208"/>
      <c r="AE33" s="208"/>
      <c r="AF33" s="208"/>
      <c r="AG33" s="208"/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customFormat="false" ht="12.75" hidden="false" customHeight="true" outlineLevel="1" collapsed="false">
      <c r="A34" s="204"/>
      <c r="B34" s="219" t="s">
        <v>270</v>
      </c>
      <c r="C34" s="219"/>
      <c r="D34" s="219"/>
      <c r="E34" s="219"/>
      <c r="F34" s="219"/>
      <c r="G34" s="219"/>
      <c r="H34" s="206"/>
      <c r="I34" s="207"/>
      <c r="J34" s="208"/>
      <c r="K34" s="208"/>
      <c r="L34" s="208"/>
      <c r="M34" s="208"/>
      <c r="N34" s="208"/>
      <c r="O34" s="208"/>
      <c r="P34" s="208"/>
      <c r="Q34" s="208"/>
      <c r="R34" s="208"/>
      <c r="S34" s="208"/>
      <c r="T34" s="208"/>
      <c r="U34" s="208"/>
      <c r="V34" s="208"/>
      <c r="W34" s="208"/>
      <c r="X34" s="208"/>
      <c r="Y34" s="208"/>
      <c r="Z34" s="208"/>
      <c r="AA34" s="208"/>
      <c r="AB34" s="208"/>
      <c r="AC34" s="208"/>
      <c r="AD34" s="208"/>
      <c r="AE34" s="208" t="s">
        <v>173</v>
      </c>
      <c r="AF34" s="208"/>
      <c r="AG34" s="208"/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customFormat="false" ht="12.75" hidden="false" customHeight="false" outlineLevel="1" collapsed="false">
      <c r="A35" s="209" t="n">
        <v>12</v>
      </c>
      <c r="B35" s="210" t="s">
        <v>271</v>
      </c>
      <c r="C35" s="211" t="s">
        <v>409</v>
      </c>
      <c r="D35" s="212" t="s">
        <v>273</v>
      </c>
      <c r="E35" s="213" t="n">
        <v>184.8</v>
      </c>
      <c r="F35" s="214"/>
      <c r="G35" s="215" t="n">
        <f aca="false">ROUND(E35*F35,2)</f>
        <v>0</v>
      </c>
      <c r="H35" s="206" t="s">
        <v>231</v>
      </c>
      <c r="I35" s="207" t="s">
        <v>486</v>
      </c>
      <c r="J35" s="208"/>
      <c r="K35" s="208"/>
      <c r="L35" s="208"/>
      <c r="M35" s="208"/>
      <c r="N35" s="208"/>
      <c r="O35" s="208"/>
      <c r="P35" s="208"/>
      <c r="Q35" s="208"/>
      <c r="R35" s="208"/>
      <c r="S35" s="208"/>
      <c r="T35" s="208"/>
      <c r="U35" s="208"/>
      <c r="V35" s="208"/>
      <c r="W35" s="208"/>
      <c r="X35" s="208"/>
      <c r="Y35" s="208"/>
      <c r="Z35" s="208"/>
      <c r="AA35" s="208"/>
      <c r="AB35" s="208"/>
      <c r="AC35" s="208"/>
      <c r="AD35" s="208"/>
      <c r="AE35" s="208" t="s">
        <v>155</v>
      </c>
      <c r="AF35" s="208"/>
      <c r="AG35" s="208"/>
      <c r="AH35" s="208"/>
      <c r="AI35" s="208"/>
      <c r="AJ35" s="208"/>
      <c r="AK35" s="208"/>
      <c r="AL35" s="208"/>
      <c r="AM35" s="208" t="n">
        <v>21</v>
      </c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customFormat="false" ht="12.75" hidden="false" customHeight="true" outlineLevel="1" collapsed="false">
      <c r="A36" s="204"/>
      <c r="B36" s="219" t="s">
        <v>276</v>
      </c>
      <c r="C36" s="219"/>
      <c r="D36" s="219"/>
      <c r="E36" s="219"/>
      <c r="F36" s="219"/>
      <c r="G36" s="219"/>
      <c r="H36" s="206"/>
      <c r="I36" s="207"/>
      <c r="J36" s="208"/>
      <c r="K36" s="208"/>
      <c r="L36" s="208"/>
      <c r="M36" s="208"/>
      <c r="N36" s="208"/>
      <c r="O36" s="208"/>
      <c r="P36" s="208"/>
      <c r="Q36" s="208"/>
      <c r="R36" s="208"/>
      <c r="S36" s="208"/>
      <c r="T36" s="208"/>
      <c r="U36" s="208"/>
      <c r="V36" s="208"/>
      <c r="W36" s="208"/>
      <c r="X36" s="208"/>
      <c r="Y36" s="208"/>
      <c r="Z36" s="208"/>
      <c r="AA36" s="208"/>
      <c r="AB36" s="208"/>
      <c r="AC36" s="208" t="n">
        <v>0</v>
      </c>
      <c r="AD36" s="208"/>
      <c r="AE36" s="208"/>
      <c r="AF36" s="208"/>
      <c r="AG36" s="208"/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customFormat="false" ht="12.75" hidden="false" customHeight="true" outlineLevel="1" collapsed="false">
      <c r="A37" s="204"/>
      <c r="B37" s="219" t="s">
        <v>277</v>
      </c>
      <c r="C37" s="219"/>
      <c r="D37" s="219"/>
      <c r="E37" s="219"/>
      <c r="F37" s="219"/>
      <c r="G37" s="219"/>
      <c r="H37" s="206"/>
      <c r="I37" s="207"/>
      <c r="J37" s="208"/>
      <c r="K37" s="208"/>
      <c r="L37" s="208"/>
      <c r="M37" s="208"/>
      <c r="N37" s="208"/>
      <c r="O37" s="208"/>
      <c r="P37" s="208"/>
      <c r="Q37" s="208"/>
      <c r="R37" s="208"/>
      <c r="S37" s="208"/>
      <c r="T37" s="208"/>
      <c r="U37" s="208"/>
      <c r="V37" s="208"/>
      <c r="W37" s="208"/>
      <c r="X37" s="208"/>
      <c r="Y37" s="208"/>
      <c r="Z37" s="208"/>
      <c r="AA37" s="208"/>
      <c r="AB37" s="208"/>
      <c r="AC37" s="208"/>
      <c r="AD37" s="208"/>
      <c r="AE37" s="208" t="s">
        <v>173</v>
      </c>
      <c r="AF37" s="208"/>
      <c r="AG37" s="208"/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customFormat="false" ht="12.75" hidden="false" customHeight="false" outlineLevel="1" collapsed="false">
      <c r="A38" s="209" t="n">
        <v>13</v>
      </c>
      <c r="B38" s="210" t="s">
        <v>278</v>
      </c>
      <c r="C38" s="211" t="s">
        <v>410</v>
      </c>
      <c r="D38" s="212" t="s">
        <v>273</v>
      </c>
      <c r="E38" s="213" t="n">
        <v>184.8</v>
      </c>
      <c r="F38" s="214"/>
      <c r="G38" s="215" t="n">
        <f aca="false">ROUND(E38*F38,2)</f>
        <v>0</v>
      </c>
      <c r="H38" s="206" t="s">
        <v>231</v>
      </c>
      <c r="I38" s="207" t="s">
        <v>486</v>
      </c>
      <c r="J38" s="208"/>
      <c r="K38" s="208"/>
      <c r="L38" s="208"/>
      <c r="M38" s="208"/>
      <c r="N38" s="208"/>
      <c r="O38" s="208"/>
      <c r="P38" s="208"/>
      <c r="Q38" s="208"/>
      <c r="R38" s="208"/>
      <c r="S38" s="208"/>
      <c r="T38" s="208"/>
      <c r="U38" s="208"/>
      <c r="V38" s="208"/>
      <c r="W38" s="208"/>
      <c r="X38" s="208"/>
      <c r="Y38" s="208"/>
      <c r="Z38" s="208"/>
      <c r="AA38" s="208"/>
      <c r="AB38" s="208"/>
      <c r="AC38" s="208"/>
      <c r="AD38" s="208"/>
      <c r="AE38" s="208" t="s">
        <v>155</v>
      </c>
      <c r="AF38" s="208"/>
      <c r="AG38" s="208"/>
      <c r="AH38" s="208"/>
      <c r="AI38" s="208"/>
      <c r="AJ38" s="208"/>
      <c r="AK38" s="208"/>
      <c r="AL38" s="208"/>
      <c r="AM38" s="208" t="n">
        <v>21</v>
      </c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customFormat="false" ht="12.75" hidden="false" customHeight="true" outlineLevel="1" collapsed="false">
      <c r="A39" s="204"/>
      <c r="B39" s="219" t="s">
        <v>282</v>
      </c>
      <c r="C39" s="219"/>
      <c r="D39" s="219"/>
      <c r="E39" s="219"/>
      <c r="F39" s="219"/>
      <c r="G39" s="219"/>
      <c r="H39" s="206"/>
      <c r="I39" s="207"/>
      <c r="J39" s="208"/>
      <c r="K39" s="208"/>
      <c r="L39" s="208"/>
      <c r="M39" s="208"/>
      <c r="N39" s="208"/>
      <c r="O39" s="208"/>
      <c r="P39" s="208"/>
      <c r="Q39" s="208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 t="n">
        <v>0</v>
      </c>
      <c r="AD39" s="208"/>
      <c r="AE39" s="208"/>
      <c r="AF39" s="208"/>
      <c r="AG39" s="208"/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customFormat="false" ht="12.75" hidden="false" customHeight="true" outlineLevel="1" collapsed="false">
      <c r="A40" s="204"/>
      <c r="B40" s="219" t="s">
        <v>283</v>
      </c>
      <c r="C40" s="219"/>
      <c r="D40" s="219"/>
      <c r="E40" s="219"/>
      <c r="F40" s="219"/>
      <c r="G40" s="219"/>
      <c r="H40" s="206"/>
      <c r="I40" s="207"/>
      <c r="J40" s="208"/>
      <c r="K40" s="208"/>
      <c r="L40" s="208"/>
      <c r="M40" s="208"/>
      <c r="N40" s="208"/>
      <c r="O40" s="208"/>
      <c r="P40" s="208"/>
      <c r="Q40" s="208"/>
      <c r="R40" s="208"/>
      <c r="S40" s="208"/>
      <c r="T40" s="208"/>
      <c r="U40" s="208"/>
      <c r="V40" s="208"/>
      <c r="W40" s="208"/>
      <c r="X40" s="208"/>
      <c r="Y40" s="208"/>
      <c r="Z40" s="208"/>
      <c r="AA40" s="208"/>
      <c r="AB40" s="208"/>
      <c r="AC40" s="208"/>
      <c r="AD40" s="208"/>
      <c r="AE40" s="208" t="s">
        <v>173</v>
      </c>
      <c r="AF40" s="208"/>
      <c r="AG40" s="208"/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customFormat="false" ht="12.75" hidden="false" customHeight="false" outlineLevel="1" collapsed="false">
      <c r="A41" s="209" t="n">
        <v>14</v>
      </c>
      <c r="B41" s="210" t="s">
        <v>284</v>
      </c>
      <c r="C41" s="211" t="s">
        <v>285</v>
      </c>
      <c r="D41" s="212" t="s">
        <v>247</v>
      </c>
      <c r="E41" s="213" t="n">
        <v>18.97</v>
      </c>
      <c r="F41" s="214"/>
      <c r="G41" s="215" t="n">
        <f aca="false">ROUND(E41*F41,2)</f>
        <v>0</v>
      </c>
      <c r="H41" s="206" t="s">
        <v>231</v>
      </c>
      <c r="I41" s="207" t="s">
        <v>486</v>
      </c>
      <c r="J41" s="208"/>
      <c r="K41" s="208"/>
      <c r="L41" s="208"/>
      <c r="M41" s="208"/>
      <c r="N41" s="208"/>
      <c r="O41" s="208"/>
      <c r="P41" s="208"/>
      <c r="Q41" s="208"/>
      <c r="R41" s="208"/>
      <c r="S41" s="208"/>
      <c r="T41" s="208"/>
      <c r="U41" s="208"/>
      <c r="V41" s="208"/>
      <c r="W41" s="208"/>
      <c r="X41" s="208"/>
      <c r="Y41" s="208"/>
      <c r="Z41" s="208"/>
      <c r="AA41" s="208"/>
      <c r="AB41" s="208"/>
      <c r="AC41" s="208"/>
      <c r="AD41" s="208"/>
      <c r="AE41" s="208" t="s">
        <v>155</v>
      </c>
      <c r="AF41" s="208"/>
      <c r="AG41" s="208"/>
      <c r="AH41" s="208"/>
      <c r="AI41" s="208"/>
      <c r="AJ41" s="208"/>
      <c r="AK41" s="208"/>
      <c r="AL41" s="208"/>
      <c r="AM41" s="208" t="n">
        <v>21</v>
      </c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customFormat="false" ht="12.75" hidden="false" customHeight="false" outlineLevel="1" collapsed="false">
      <c r="A42" s="209" t="n">
        <v>15</v>
      </c>
      <c r="B42" s="210" t="s">
        <v>830</v>
      </c>
      <c r="C42" s="211" t="s">
        <v>831</v>
      </c>
      <c r="D42" s="212" t="s">
        <v>247</v>
      </c>
      <c r="E42" s="213" t="n">
        <v>35.22</v>
      </c>
      <c r="F42" s="214"/>
      <c r="G42" s="215" t="n">
        <f aca="false">ROUND(E42*F42,2)</f>
        <v>0</v>
      </c>
      <c r="H42" s="206" t="s">
        <v>231</v>
      </c>
      <c r="I42" s="207" t="s">
        <v>486</v>
      </c>
      <c r="J42" s="208"/>
      <c r="K42" s="208"/>
      <c r="L42" s="208"/>
      <c r="M42" s="208"/>
      <c r="N42" s="208"/>
      <c r="O42" s="208"/>
      <c r="P42" s="208"/>
      <c r="Q42" s="208"/>
      <c r="R42" s="208"/>
      <c r="S42" s="208"/>
      <c r="T42" s="208"/>
      <c r="U42" s="208"/>
      <c r="V42" s="208"/>
      <c r="W42" s="208"/>
      <c r="X42" s="208"/>
      <c r="Y42" s="208"/>
      <c r="Z42" s="208"/>
      <c r="AA42" s="208"/>
      <c r="AB42" s="208"/>
      <c r="AC42" s="208"/>
      <c r="AD42" s="208"/>
      <c r="AE42" s="208" t="s">
        <v>155</v>
      </c>
      <c r="AF42" s="208"/>
      <c r="AG42" s="208"/>
      <c r="AH42" s="208"/>
      <c r="AI42" s="208"/>
      <c r="AJ42" s="208"/>
      <c r="AK42" s="208"/>
      <c r="AL42" s="208"/>
      <c r="AM42" s="208" t="n">
        <v>21</v>
      </c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customFormat="false" ht="12.75" hidden="false" customHeight="true" outlineLevel="1" collapsed="false">
      <c r="A43" s="204"/>
      <c r="B43" s="219" t="s">
        <v>288</v>
      </c>
      <c r="C43" s="219"/>
      <c r="D43" s="219"/>
      <c r="E43" s="219"/>
      <c r="F43" s="219"/>
      <c r="G43" s="219"/>
      <c r="H43" s="206"/>
      <c r="I43" s="207"/>
      <c r="J43" s="208"/>
      <c r="K43" s="208"/>
      <c r="L43" s="208"/>
      <c r="M43" s="208"/>
      <c r="N43" s="208"/>
      <c r="O43" s="208"/>
      <c r="P43" s="208"/>
      <c r="Q43" s="208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 t="n">
        <v>0</v>
      </c>
      <c r="AD43" s="208"/>
      <c r="AE43" s="208"/>
      <c r="AF43" s="208"/>
      <c r="AG43" s="208"/>
      <c r="AH43" s="208"/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customFormat="false" ht="12.75" hidden="false" customHeight="true" outlineLevel="1" collapsed="false">
      <c r="A44" s="204"/>
      <c r="B44" s="219" t="s">
        <v>289</v>
      </c>
      <c r="C44" s="219"/>
      <c r="D44" s="219"/>
      <c r="E44" s="219"/>
      <c r="F44" s="219"/>
      <c r="G44" s="219"/>
      <c r="H44" s="206"/>
      <c r="I44" s="207"/>
      <c r="J44" s="208"/>
      <c r="K44" s="208"/>
      <c r="L44" s="208"/>
      <c r="M44" s="208"/>
      <c r="N44" s="208"/>
      <c r="O44" s="208"/>
      <c r="P44" s="208"/>
      <c r="Q44" s="208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  <c r="AE44" s="208" t="s">
        <v>173</v>
      </c>
      <c r="AF44" s="208"/>
      <c r="AG44" s="208"/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customFormat="false" ht="12.75" hidden="false" customHeight="false" outlineLevel="1" collapsed="false">
      <c r="A45" s="209" t="n">
        <v>16</v>
      </c>
      <c r="B45" s="210" t="s">
        <v>290</v>
      </c>
      <c r="C45" s="211" t="s">
        <v>441</v>
      </c>
      <c r="D45" s="212" t="s">
        <v>247</v>
      </c>
      <c r="E45" s="213" t="n">
        <v>18.97</v>
      </c>
      <c r="F45" s="214"/>
      <c r="G45" s="215" t="n">
        <f aca="false">ROUND(E45*F45,2)</f>
        <v>0</v>
      </c>
      <c r="H45" s="206" t="s">
        <v>231</v>
      </c>
      <c r="I45" s="207" t="s">
        <v>486</v>
      </c>
      <c r="J45" s="208"/>
      <c r="K45" s="208"/>
      <c r="L45" s="208"/>
      <c r="M45" s="208"/>
      <c r="N45" s="208"/>
      <c r="O45" s="208"/>
      <c r="P45" s="208"/>
      <c r="Q45" s="208"/>
      <c r="R45" s="208"/>
      <c r="S45" s="208"/>
      <c r="T45" s="208"/>
      <c r="U45" s="208"/>
      <c r="V45" s="208"/>
      <c r="W45" s="208"/>
      <c r="X45" s="208"/>
      <c r="Y45" s="208"/>
      <c r="Z45" s="208"/>
      <c r="AA45" s="208"/>
      <c r="AB45" s="208"/>
      <c r="AC45" s="208"/>
      <c r="AD45" s="208"/>
      <c r="AE45" s="208" t="s">
        <v>155</v>
      </c>
      <c r="AF45" s="208"/>
      <c r="AG45" s="208"/>
      <c r="AH45" s="208"/>
      <c r="AI45" s="208"/>
      <c r="AJ45" s="208"/>
      <c r="AK45" s="208"/>
      <c r="AL45" s="208"/>
      <c r="AM45" s="208" t="n">
        <v>21</v>
      </c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customFormat="false" ht="12.75" hidden="false" customHeight="false" outlineLevel="1" collapsed="false">
      <c r="A46" s="209" t="n">
        <v>17</v>
      </c>
      <c r="B46" s="210" t="s">
        <v>292</v>
      </c>
      <c r="C46" s="211" t="s">
        <v>442</v>
      </c>
      <c r="D46" s="212" t="s">
        <v>247</v>
      </c>
      <c r="E46" s="213" t="n">
        <v>35.22</v>
      </c>
      <c r="F46" s="214"/>
      <c r="G46" s="215" t="n">
        <f aca="false">ROUND(E46*F46,2)</f>
        <v>0</v>
      </c>
      <c r="H46" s="206" t="s">
        <v>231</v>
      </c>
      <c r="I46" s="207" t="s">
        <v>486</v>
      </c>
      <c r="J46" s="208"/>
      <c r="K46" s="208"/>
      <c r="L46" s="208"/>
      <c r="M46" s="208"/>
      <c r="N46" s="208"/>
      <c r="O46" s="208"/>
      <c r="P46" s="208"/>
      <c r="Q46" s="208"/>
      <c r="R46" s="208"/>
      <c r="S46" s="208"/>
      <c r="T46" s="208"/>
      <c r="U46" s="208"/>
      <c r="V46" s="208"/>
      <c r="W46" s="208"/>
      <c r="X46" s="208"/>
      <c r="Y46" s="208"/>
      <c r="Z46" s="208"/>
      <c r="AA46" s="208"/>
      <c r="AB46" s="208"/>
      <c r="AC46" s="208"/>
      <c r="AD46" s="208"/>
      <c r="AE46" s="208" t="s">
        <v>155</v>
      </c>
      <c r="AF46" s="208"/>
      <c r="AG46" s="208"/>
      <c r="AH46" s="208"/>
      <c r="AI46" s="208"/>
      <c r="AJ46" s="208"/>
      <c r="AK46" s="208"/>
      <c r="AL46" s="208"/>
      <c r="AM46" s="208" t="n">
        <v>21</v>
      </c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customFormat="false" ht="12.75" hidden="false" customHeight="true" outlineLevel="1" collapsed="false">
      <c r="A47" s="204"/>
      <c r="B47" s="219" t="s">
        <v>294</v>
      </c>
      <c r="C47" s="219"/>
      <c r="D47" s="219"/>
      <c r="E47" s="219"/>
      <c r="F47" s="219"/>
      <c r="G47" s="219"/>
      <c r="H47" s="206"/>
      <c r="I47" s="207"/>
      <c r="J47" s="208"/>
      <c r="K47" s="208"/>
      <c r="L47" s="208"/>
      <c r="M47" s="208"/>
      <c r="N47" s="208"/>
      <c r="O47" s="208"/>
      <c r="P47" s="208"/>
      <c r="Q47" s="208"/>
      <c r="R47" s="208"/>
      <c r="S47" s="208"/>
      <c r="T47" s="208"/>
      <c r="U47" s="208"/>
      <c r="V47" s="208"/>
      <c r="W47" s="208"/>
      <c r="X47" s="208"/>
      <c r="Y47" s="208"/>
      <c r="Z47" s="208"/>
      <c r="AA47" s="208"/>
      <c r="AB47" s="208"/>
      <c r="AC47" s="208" t="n">
        <v>0</v>
      </c>
      <c r="AD47" s="208"/>
      <c r="AE47" s="208"/>
      <c r="AF47" s="208"/>
      <c r="AG47" s="208"/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customFormat="false" ht="12.75" hidden="false" customHeight="true" outlineLevel="1" collapsed="false">
      <c r="A48" s="204"/>
      <c r="B48" s="219" t="s">
        <v>295</v>
      </c>
      <c r="C48" s="219"/>
      <c r="D48" s="219"/>
      <c r="E48" s="219"/>
      <c r="F48" s="219"/>
      <c r="G48" s="219"/>
      <c r="H48" s="206"/>
      <c r="I48" s="207"/>
      <c r="J48" s="208"/>
      <c r="K48" s="208"/>
      <c r="L48" s="208"/>
      <c r="M48" s="208"/>
      <c r="N48" s="208"/>
      <c r="O48" s="208"/>
      <c r="P48" s="208"/>
      <c r="Q48" s="208"/>
      <c r="R48" s="208"/>
      <c r="S48" s="208"/>
      <c r="T48" s="208"/>
      <c r="U48" s="208"/>
      <c r="V48" s="208"/>
      <c r="W48" s="208"/>
      <c r="X48" s="208"/>
      <c r="Y48" s="208"/>
      <c r="Z48" s="208"/>
      <c r="AA48" s="208"/>
      <c r="AB48" s="208"/>
      <c r="AC48" s="208" t="n">
        <v>1</v>
      </c>
      <c r="AD48" s="208"/>
      <c r="AE48" s="208"/>
      <c r="AF48" s="208"/>
      <c r="AG48" s="208"/>
      <c r="AH48" s="208"/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customFormat="false" ht="12.75" hidden="false" customHeight="false" outlineLevel="1" collapsed="false">
      <c r="A49" s="209" t="n">
        <v>18</v>
      </c>
      <c r="B49" s="210" t="s">
        <v>296</v>
      </c>
      <c r="C49" s="211" t="s">
        <v>443</v>
      </c>
      <c r="D49" s="212" t="s">
        <v>247</v>
      </c>
      <c r="E49" s="213" t="n">
        <v>49.74</v>
      </c>
      <c r="F49" s="214"/>
      <c r="G49" s="215" t="n">
        <f aca="false">ROUND(E49*F49,2)</f>
        <v>0</v>
      </c>
      <c r="H49" s="206" t="s">
        <v>231</v>
      </c>
      <c r="I49" s="207" t="s">
        <v>486</v>
      </c>
      <c r="J49" s="208"/>
      <c r="K49" s="208"/>
      <c r="L49" s="208"/>
      <c r="M49" s="208"/>
      <c r="N49" s="208"/>
      <c r="O49" s="208"/>
      <c r="P49" s="208"/>
      <c r="Q49" s="208"/>
      <c r="R49" s="208"/>
      <c r="S49" s="208"/>
      <c r="T49" s="208"/>
      <c r="U49" s="208"/>
      <c r="V49" s="208"/>
      <c r="W49" s="208"/>
      <c r="X49" s="208"/>
      <c r="Y49" s="208"/>
      <c r="Z49" s="208"/>
      <c r="AA49" s="208"/>
      <c r="AB49" s="208"/>
      <c r="AC49" s="208"/>
      <c r="AD49" s="208"/>
      <c r="AE49" s="208" t="s">
        <v>155</v>
      </c>
      <c r="AF49" s="208"/>
      <c r="AG49" s="208"/>
      <c r="AH49" s="208"/>
      <c r="AI49" s="208"/>
      <c r="AJ49" s="208"/>
      <c r="AK49" s="208"/>
      <c r="AL49" s="208"/>
      <c r="AM49" s="208" t="n">
        <v>21</v>
      </c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customFormat="false" ht="12.75" hidden="false" customHeight="true" outlineLevel="1" collapsed="false">
      <c r="A50" s="204"/>
      <c r="B50" s="216"/>
      <c r="C50" s="217" t="s">
        <v>832</v>
      </c>
      <c r="D50" s="217"/>
      <c r="E50" s="217"/>
      <c r="F50" s="217"/>
      <c r="G50" s="217"/>
      <c r="H50" s="206"/>
      <c r="I50" s="207"/>
      <c r="J50" s="208"/>
      <c r="K50" s="208"/>
      <c r="L50" s="208"/>
      <c r="M50" s="208"/>
      <c r="N50" s="208"/>
      <c r="O50" s="208"/>
      <c r="P50" s="208"/>
      <c r="Q50" s="208"/>
      <c r="R50" s="208"/>
      <c r="S50" s="208"/>
      <c r="T50" s="208"/>
      <c r="U50" s="208"/>
      <c r="V50" s="208"/>
      <c r="W50" s="208"/>
      <c r="X50" s="208"/>
      <c r="Y50" s="208"/>
      <c r="Z50" s="208"/>
      <c r="AA50" s="208"/>
      <c r="AB50" s="208"/>
      <c r="AC50" s="208"/>
      <c r="AD50" s="208"/>
      <c r="AE50" s="208"/>
      <c r="AF50" s="208"/>
      <c r="AG50" s="208"/>
      <c r="AH50" s="208"/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18" t="str">
        <f aca="false">C50</f>
        <v>přesun materiálu pro zpětný zásyp</v>
      </c>
      <c r="BB50" s="208"/>
      <c r="BC50" s="208"/>
      <c r="BD50" s="208"/>
      <c r="BE50" s="208"/>
      <c r="BF50" s="208"/>
      <c r="BG50" s="208"/>
      <c r="BH50" s="208"/>
    </row>
    <row r="51" customFormat="false" ht="12.75" hidden="false" customHeight="true" outlineLevel="1" collapsed="false">
      <c r="A51" s="204"/>
      <c r="B51" s="219" t="s">
        <v>298</v>
      </c>
      <c r="C51" s="219"/>
      <c r="D51" s="219"/>
      <c r="E51" s="219"/>
      <c r="F51" s="219"/>
      <c r="G51" s="219"/>
      <c r="H51" s="206"/>
      <c r="I51" s="207"/>
      <c r="J51" s="208"/>
      <c r="K51" s="208"/>
      <c r="L51" s="208"/>
      <c r="M51" s="208"/>
      <c r="N51" s="208"/>
      <c r="O51" s="208"/>
      <c r="P51" s="208"/>
      <c r="Q51" s="208"/>
      <c r="R51" s="208"/>
      <c r="S51" s="208"/>
      <c r="T51" s="208"/>
      <c r="U51" s="208"/>
      <c r="V51" s="208"/>
      <c r="W51" s="208"/>
      <c r="X51" s="208"/>
      <c r="Y51" s="208"/>
      <c r="Z51" s="208"/>
      <c r="AA51" s="208"/>
      <c r="AB51" s="208"/>
      <c r="AC51" s="208" t="n">
        <v>0</v>
      </c>
      <c r="AD51" s="208"/>
      <c r="AE51" s="208"/>
      <c r="AF51" s="208"/>
      <c r="AG51" s="208"/>
      <c r="AH51" s="208"/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customFormat="false" ht="12.75" hidden="false" customHeight="true" outlineLevel="1" collapsed="false">
      <c r="A52" s="204"/>
      <c r="B52" s="219" t="s">
        <v>299</v>
      </c>
      <c r="C52" s="219"/>
      <c r="D52" s="219"/>
      <c r="E52" s="219"/>
      <c r="F52" s="219"/>
      <c r="G52" s="219"/>
      <c r="H52" s="206"/>
      <c r="I52" s="207"/>
      <c r="J52" s="208"/>
      <c r="K52" s="208"/>
      <c r="L52" s="208"/>
      <c r="M52" s="208"/>
      <c r="N52" s="208"/>
      <c r="O52" s="208"/>
      <c r="P52" s="208"/>
      <c r="Q52" s="208"/>
      <c r="R52" s="208"/>
      <c r="S52" s="208"/>
      <c r="T52" s="208"/>
      <c r="U52" s="208"/>
      <c r="V52" s="208"/>
      <c r="W52" s="208"/>
      <c r="X52" s="208"/>
      <c r="Y52" s="208"/>
      <c r="Z52" s="208"/>
      <c r="AA52" s="208"/>
      <c r="AB52" s="208"/>
      <c r="AC52" s="208"/>
      <c r="AD52" s="208"/>
      <c r="AE52" s="208" t="s">
        <v>173</v>
      </c>
      <c r="AF52" s="208"/>
      <c r="AG52" s="208"/>
      <c r="AH52" s="208"/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customFormat="false" ht="12.75" hidden="false" customHeight="false" outlineLevel="1" collapsed="false">
      <c r="A53" s="209" t="n">
        <v>19</v>
      </c>
      <c r="B53" s="210" t="s">
        <v>300</v>
      </c>
      <c r="C53" s="211" t="s">
        <v>444</v>
      </c>
      <c r="D53" s="212" t="s">
        <v>247</v>
      </c>
      <c r="E53" s="213" t="n">
        <v>54.19</v>
      </c>
      <c r="F53" s="214"/>
      <c r="G53" s="215" t="n">
        <f aca="false">ROUND(E53*F53,2)</f>
        <v>0</v>
      </c>
      <c r="H53" s="206" t="s">
        <v>231</v>
      </c>
      <c r="I53" s="207" t="s">
        <v>486</v>
      </c>
      <c r="J53" s="208"/>
      <c r="K53" s="208"/>
      <c r="L53" s="208"/>
      <c r="M53" s="208"/>
      <c r="N53" s="208"/>
      <c r="O53" s="208"/>
      <c r="P53" s="208"/>
      <c r="Q53" s="208"/>
      <c r="R53" s="208"/>
      <c r="S53" s="208"/>
      <c r="T53" s="208"/>
      <c r="U53" s="208"/>
      <c r="V53" s="208"/>
      <c r="W53" s="208"/>
      <c r="X53" s="208"/>
      <c r="Y53" s="208"/>
      <c r="Z53" s="208"/>
      <c r="AA53" s="208"/>
      <c r="AB53" s="208"/>
      <c r="AC53" s="208"/>
      <c r="AD53" s="208"/>
      <c r="AE53" s="208" t="s">
        <v>155</v>
      </c>
      <c r="AF53" s="208"/>
      <c r="AG53" s="208"/>
      <c r="AH53" s="208"/>
      <c r="AI53" s="208"/>
      <c r="AJ53" s="208"/>
      <c r="AK53" s="208"/>
      <c r="AL53" s="208"/>
      <c r="AM53" s="208" t="n">
        <v>21</v>
      </c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customFormat="false" ht="12.75" hidden="false" customHeight="true" outlineLevel="1" collapsed="false">
      <c r="A54" s="204"/>
      <c r="B54" s="216"/>
      <c r="C54" s="217" t="s">
        <v>833</v>
      </c>
      <c r="D54" s="217"/>
      <c r="E54" s="217"/>
      <c r="F54" s="217"/>
      <c r="G54" s="217"/>
      <c r="H54" s="206"/>
      <c r="I54" s="207"/>
      <c r="J54" s="208"/>
      <c r="K54" s="208"/>
      <c r="L54" s="208"/>
      <c r="M54" s="208"/>
      <c r="N54" s="208"/>
      <c r="O54" s="208"/>
      <c r="P54" s="208"/>
      <c r="Q54" s="208"/>
      <c r="R54" s="208"/>
      <c r="S54" s="208"/>
      <c r="T54" s="208"/>
      <c r="U54" s="208"/>
      <c r="V54" s="208"/>
      <c r="W54" s="208"/>
      <c r="X54" s="208"/>
      <c r="Y54" s="208"/>
      <c r="Z54" s="208"/>
      <c r="AA54" s="208"/>
      <c r="AB54" s="208"/>
      <c r="AC54" s="208"/>
      <c r="AD54" s="208"/>
      <c r="AE54" s="208"/>
      <c r="AF54" s="208"/>
      <c r="AG54" s="208"/>
      <c r="AH54" s="208"/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18" t="str">
        <f aca="false">C54</f>
        <v>uložení materiálu na skládku</v>
      </c>
      <c r="BB54" s="208"/>
      <c r="BC54" s="208"/>
      <c r="BD54" s="208"/>
      <c r="BE54" s="208"/>
      <c r="BF54" s="208"/>
      <c r="BG54" s="208"/>
      <c r="BH54" s="208"/>
    </row>
    <row r="55" customFormat="false" ht="12.75" hidden="false" customHeight="true" outlineLevel="1" collapsed="false">
      <c r="A55" s="204"/>
      <c r="B55" s="219" t="s">
        <v>302</v>
      </c>
      <c r="C55" s="219"/>
      <c r="D55" s="219"/>
      <c r="E55" s="219"/>
      <c r="F55" s="219"/>
      <c r="G55" s="219"/>
      <c r="H55" s="206"/>
      <c r="I55" s="207"/>
      <c r="J55" s="208"/>
      <c r="K55" s="208"/>
      <c r="L55" s="208"/>
      <c r="M55" s="208"/>
      <c r="N55" s="208"/>
      <c r="O55" s="208"/>
      <c r="P55" s="208"/>
      <c r="Q55" s="208"/>
      <c r="R55" s="208"/>
      <c r="S55" s="208"/>
      <c r="T55" s="208"/>
      <c r="U55" s="208"/>
      <c r="V55" s="208"/>
      <c r="W55" s="208"/>
      <c r="X55" s="208"/>
      <c r="Y55" s="208"/>
      <c r="Z55" s="208"/>
      <c r="AA55" s="208"/>
      <c r="AB55" s="208"/>
      <c r="AC55" s="208" t="n">
        <v>0</v>
      </c>
      <c r="AD55" s="208"/>
      <c r="AE55" s="208"/>
      <c r="AF55" s="208"/>
      <c r="AG55" s="208"/>
      <c r="AH55" s="208"/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customFormat="false" ht="12.75" hidden="false" customHeight="true" outlineLevel="1" collapsed="false">
      <c r="A56" s="204"/>
      <c r="B56" s="219" t="s">
        <v>303</v>
      </c>
      <c r="C56" s="219"/>
      <c r="D56" s="219"/>
      <c r="E56" s="219"/>
      <c r="F56" s="219"/>
      <c r="G56" s="219"/>
      <c r="H56" s="206"/>
      <c r="I56" s="207"/>
      <c r="J56" s="208"/>
      <c r="K56" s="208"/>
      <c r="L56" s="208"/>
      <c r="M56" s="208"/>
      <c r="N56" s="208"/>
      <c r="O56" s="208"/>
      <c r="P56" s="208"/>
      <c r="Q56" s="208"/>
      <c r="R56" s="208"/>
      <c r="S56" s="208"/>
      <c r="T56" s="208"/>
      <c r="U56" s="208"/>
      <c r="V56" s="208"/>
      <c r="W56" s="208"/>
      <c r="X56" s="208"/>
      <c r="Y56" s="208"/>
      <c r="Z56" s="208"/>
      <c r="AA56" s="208"/>
      <c r="AB56" s="208"/>
      <c r="AC56" s="208"/>
      <c r="AD56" s="208"/>
      <c r="AE56" s="208" t="s">
        <v>173</v>
      </c>
      <c r="AF56" s="208"/>
      <c r="AG56" s="208"/>
      <c r="AH56" s="208"/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customFormat="false" ht="12.75" hidden="false" customHeight="false" outlineLevel="1" collapsed="false">
      <c r="A57" s="209" t="n">
        <v>20</v>
      </c>
      <c r="B57" s="210" t="s">
        <v>304</v>
      </c>
      <c r="C57" s="211" t="s">
        <v>305</v>
      </c>
      <c r="D57" s="212" t="s">
        <v>247</v>
      </c>
      <c r="E57" s="213" t="n">
        <v>49.74</v>
      </c>
      <c r="F57" s="214"/>
      <c r="G57" s="215" t="n">
        <f aca="false">ROUND(E57*F57,2)</f>
        <v>0</v>
      </c>
      <c r="H57" s="206" t="s">
        <v>231</v>
      </c>
      <c r="I57" s="207" t="s">
        <v>486</v>
      </c>
      <c r="J57" s="208"/>
      <c r="K57" s="208"/>
      <c r="L57" s="208"/>
      <c r="M57" s="208"/>
      <c r="N57" s="208"/>
      <c r="O57" s="208"/>
      <c r="P57" s="208"/>
      <c r="Q57" s="208"/>
      <c r="R57" s="208"/>
      <c r="S57" s="208"/>
      <c r="T57" s="208"/>
      <c r="U57" s="208"/>
      <c r="V57" s="208"/>
      <c r="W57" s="208"/>
      <c r="X57" s="208"/>
      <c r="Y57" s="208"/>
      <c r="Z57" s="208"/>
      <c r="AA57" s="208"/>
      <c r="AB57" s="208"/>
      <c r="AC57" s="208"/>
      <c r="AD57" s="208"/>
      <c r="AE57" s="208" t="s">
        <v>155</v>
      </c>
      <c r="AF57" s="208"/>
      <c r="AG57" s="208"/>
      <c r="AH57" s="208"/>
      <c r="AI57" s="208"/>
      <c r="AJ57" s="208"/>
      <c r="AK57" s="208"/>
      <c r="AL57" s="208"/>
      <c r="AM57" s="208" t="n">
        <v>21</v>
      </c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customFormat="false" ht="12.75" hidden="false" customHeight="true" outlineLevel="1" collapsed="false">
      <c r="A58" s="204"/>
      <c r="B58" s="216"/>
      <c r="C58" s="217" t="s">
        <v>306</v>
      </c>
      <c r="D58" s="217"/>
      <c r="E58" s="217"/>
      <c r="F58" s="217"/>
      <c r="G58" s="217"/>
      <c r="H58" s="206"/>
      <c r="I58" s="207"/>
      <c r="J58" s="208"/>
      <c r="K58" s="208"/>
      <c r="L58" s="208"/>
      <c r="M58" s="208"/>
      <c r="N58" s="208"/>
      <c r="O58" s="208"/>
      <c r="P58" s="208"/>
      <c r="Q58" s="208"/>
      <c r="R58" s="208"/>
      <c r="S58" s="208"/>
      <c r="T58" s="208"/>
      <c r="U58" s="208"/>
      <c r="V58" s="208"/>
      <c r="W58" s="208"/>
      <c r="X58" s="208"/>
      <c r="Y58" s="208"/>
      <c r="Z58" s="208"/>
      <c r="AA58" s="208"/>
      <c r="AB58" s="208"/>
      <c r="AC58" s="208"/>
      <c r="AD58" s="208"/>
      <c r="AE58" s="208"/>
      <c r="AF58" s="208"/>
      <c r="AG58" s="208"/>
      <c r="AH58" s="208"/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18" t="str">
        <f aca="false">C58</f>
        <v>včetně strojního přemístění materiálu pro zásyp ze vzdálenosti do 10 m od okraje zásypu</v>
      </c>
      <c r="BB58" s="208"/>
      <c r="BC58" s="208"/>
      <c r="BD58" s="208"/>
      <c r="BE58" s="208"/>
      <c r="BF58" s="208"/>
      <c r="BG58" s="208"/>
      <c r="BH58" s="208"/>
    </row>
    <row r="59" customFormat="false" ht="12.75" hidden="false" customHeight="true" outlineLevel="1" collapsed="false">
      <c r="A59" s="204"/>
      <c r="B59" s="219" t="s">
        <v>307</v>
      </c>
      <c r="C59" s="219"/>
      <c r="D59" s="219"/>
      <c r="E59" s="219"/>
      <c r="F59" s="219"/>
      <c r="G59" s="219"/>
      <c r="H59" s="206"/>
      <c r="I59" s="207"/>
      <c r="J59" s="208"/>
      <c r="K59" s="208"/>
      <c r="L59" s="208"/>
      <c r="M59" s="208"/>
      <c r="N59" s="208"/>
      <c r="O59" s="208"/>
      <c r="P59" s="208"/>
      <c r="Q59" s="208"/>
      <c r="R59" s="208"/>
      <c r="S59" s="208"/>
      <c r="T59" s="208"/>
      <c r="U59" s="208"/>
      <c r="V59" s="208"/>
      <c r="W59" s="208"/>
      <c r="X59" s="208"/>
      <c r="Y59" s="208"/>
      <c r="Z59" s="208"/>
      <c r="AA59" s="208"/>
      <c r="AB59" s="208"/>
      <c r="AC59" s="208" t="n">
        <v>0</v>
      </c>
      <c r="AD59" s="208"/>
      <c r="AE59" s="208"/>
      <c r="AF59" s="208"/>
      <c r="AG59" s="208"/>
      <c r="AH59" s="208"/>
      <c r="AI59" s="208"/>
      <c r="AJ59" s="208"/>
      <c r="AK59" s="208"/>
      <c r="AL59" s="208"/>
      <c r="AM59" s="208"/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</row>
    <row r="60" customFormat="false" ht="22.5" hidden="false" customHeight="true" outlineLevel="1" collapsed="false">
      <c r="A60" s="204"/>
      <c r="B60" s="219" t="s">
        <v>308</v>
      </c>
      <c r="C60" s="219"/>
      <c r="D60" s="219"/>
      <c r="E60" s="219"/>
      <c r="F60" s="219"/>
      <c r="G60" s="219"/>
      <c r="H60" s="206"/>
      <c r="I60" s="207"/>
      <c r="J60" s="208"/>
      <c r="K60" s="208"/>
      <c r="L60" s="208"/>
      <c r="M60" s="208"/>
      <c r="N60" s="208"/>
      <c r="O60" s="208"/>
      <c r="P60" s="208"/>
      <c r="Q60" s="208"/>
      <c r="R60" s="208"/>
      <c r="S60" s="208"/>
      <c r="T60" s="208"/>
      <c r="U60" s="208"/>
      <c r="V60" s="208"/>
      <c r="W60" s="208"/>
      <c r="X60" s="208"/>
      <c r="Y60" s="208"/>
      <c r="Z60" s="208"/>
      <c r="AA60" s="208"/>
      <c r="AB60" s="208"/>
      <c r="AC60" s="208"/>
      <c r="AD60" s="208"/>
      <c r="AE60" s="208" t="s">
        <v>173</v>
      </c>
      <c r="AF60" s="208"/>
      <c r="AG60" s="208"/>
      <c r="AH60" s="208"/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18" t="str">
        <f aca="false">B60</f>
        <v>sypaninou z vhodných hornin tř. 1 - 4 nebo materiálem připraveným podél výkopu ve vzdálenosti do 3 m od jeho kraje, pro jakoukoliv hloubku výkopu a jakoukoliv míru zhutnění,</v>
      </c>
      <c r="BA60" s="208"/>
      <c r="BB60" s="208"/>
      <c r="BC60" s="208"/>
      <c r="BD60" s="208"/>
      <c r="BE60" s="208"/>
      <c r="BF60" s="208"/>
      <c r="BG60" s="208"/>
      <c r="BH60" s="208"/>
    </row>
    <row r="61" customFormat="false" ht="12.75" hidden="false" customHeight="false" outlineLevel="1" collapsed="false">
      <c r="A61" s="209" t="n">
        <v>21</v>
      </c>
      <c r="B61" s="210" t="s">
        <v>309</v>
      </c>
      <c r="C61" s="211" t="s">
        <v>310</v>
      </c>
      <c r="D61" s="212" t="s">
        <v>247</v>
      </c>
      <c r="E61" s="213" t="n">
        <v>19.23</v>
      </c>
      <c r="F61" s="214"/>
      <c r="G61" s="215" t="n">
        <f aca="false">ROUND(E61*F61,2)</f>
        <v>0</v>
      </c>
      <c r="H61" s="206" t="s">
        <v>231</v>
      </c>
      <c r="I61" s="207" t="s">
        <v>486</v>
      </c>
      <c r="J61" s="208"/>
      <c r="K61" s="208"/>
      <c r="L61" s="208"/>
      <c r="M61" s="208"/>
      <c r="N61" s="208"/>
      <c r="O61" s="208"/>
      <c r="P61" s="208"/>
      <c r="Q61" s="208"/>
      <c r="R61" s="208"/>
      <c r="S61" s="208"/>
      <c r="T61" s="208"/>
      <c r="U61" s="208"/>
      <c r="V61" s="208"/>
      <c r="W61" s="208"/>
      <c r="X61" s="208"/>
      <c r="Y61" s="208"/>
      <c r="Z61" s="208"/>
      <c r="AA61" s="208"/>
      <c r="AB61" s="208"/>
      <c r="AC61" s="208"/>
      <c r="AD61" s="208"/>
      <c r="AE61" s="208" t="s">
        <v>155</v>
      </c>
      <c r="AF61" s="208"/>
      <c r="AG61" s="208"/>
      <c r="AH61" s="208"/>
      <c r="AI61" s="208"/>
      <c r="AJ61" s="208"/>
      <c r="AK61" s="208"/>
      <c r="AL61" s="208"/>
      <c r="AM61" s="208" t="n">
        <v>21</v>
      </c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customFormat="false" ht="12.75" hidden="false" customHeight="false" outlineLevel="1" collapsed="false">
      <c r="A62" s="209" t="n">
        <v>22</v>
      </c>
      <c r="B62" s="210" t="s">
        <v>311</v>
      </c>
      <c r="C62" s="211" t="s">
        <v>312</v>
      </c>
      <c r="D62" s="212" t="s">
        <v>247</v>
      </c>
      <c r="E62" s="213" t="n">
        <v>24.16</v>
      </c>
      <c r="F62" s="214"/>
      <c r="G62" s="215" t="n">
        <f aca="false">ROUND(E62*F62,2)</f>
        <v>0</v>
      </c>
      <c r="H62" s="206"/>
      <c r="I62" s="207" t="s">
        <v>313</v>
      </c>
      <c r="J62" s="208"/>
      <c r="K62" s="208"/>
      <c r="L62" s="208"/>
      <c r="M62" s="208"/>
      <c r="N62" s="208"/>
      <c r="O62" s="208"/>
      <c r="P62" s="208"/>
      <c r="Q62" s="208"/>
      <c r="R62" s="208"/>
      <c r="S62" s="208"/>
      <c r="T62" s="208"/>
      <c r="U62" s="208"/>
      <c r="V62" s="208"/>
      <c r="W62" s="208"/>
      <c r="X62" s="208"/>
      <c r="Y62" s="208"/>
      <c r="Z62" s="208"/>
      <c r="AA62" s="208"/>
      <c r="AB62" s="208"/>
      <c r="AC62" s="208"/>
      <c r="AD62" s="208"/>
      <c r="AE62" s="208" t="s">
        <v>314</v>
      </c>
      <c r="AF62" s="208" t="n">
        <v>1</v>
      </c>
      <c r="AG62" s="208"/>
      <c r="AH62" s="208"/>
      <c r="AI62" s="208"/>
      <c r="AJ62" s="208"/>
      <c r="AK62" s="208"/>
      <c r="AL62" s="208"/>
      <c r="AM62" s="208" t="n">
        <v>21</v>
      </c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</row>
    <row r="63" customFormat="false" ht="12.75" hidden="false" customHeight="false" outlineLevel="1" collapsed="false">
      <c r="A63" s="209" t="n">
        <v>23</v>
      </c>
      <c r="B63" s="210" t="s">
        <v>315</v>
      </c>
      <c r="C63" s="211" t="s">
        <v>411</v>
      </c>
      <c r="D63" s="212" t="s">
        <v>392</v>
      </c>
      <c r="E63" s="213" t="n">
        <v>31.54</v>
      </c>
      <c r="F63" s="214"/>
      <c r="G63" s="215" t="n">
        <f aca="false">ROUND(E63*F63,2)</f>
        <v>0</v>
      </c>
      <c r="H63" s="206"/>
      <c r="I63" s="207" t="s">
        <v>313</v>
      </c>
      <c r="J63" s="208"/>
      <c r="K63" s="208"/>
      <c r="L63" s="208"/>
      <c r="M63" s="208"/>
      <c r="N63" s="208"/>
      <c r="O63" s="208"/>
      <c r="P63" s="208"/>
      <c r="Q63" s="208"/>
      <c r="R63" s="208"/>
      <c r="S63" s="208"/>
      <c r="T63" s="208"/>
      <c r="U63" s="208"/>
      <c r="V63" s="208"/>
      <c r="W63" s="208"/>
      <c r="X63" s="208"/>
      <c r="Y63" s="208"/>
      <c r="Z63" s="208"/>
      <c r="AA63" s="208"/>
      <c r="AB63" s="208"/>
      <c r="AC63" s="208"/>
      <c r="AD63" s="208"/>
      <c r="AE63" s="208" t="s">
        <v>314</v>
      </c>
      <c r="AF63" s="208" t="n">
        <v>1</v>
      </c>
      <c r="AG63" s="208"/>
      <c r="AH63" s="208"/>
      <c r="AI63" s="208"/>
      <c r="AJ63" s="208"/>
      <c r="AK63" s="208"/>
      <c r="AL63" s="208"/>
      <c r="AM63" s="208" t="n">
        <v>21</v>
      </c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</row>
    <row r="64" customFormat="false" ht="12.75" hidden="false" customHeight="false" outlineLevel="1" collapsed="false">
      <c r="A64" s="209" t="n">
        <v>24</v>
      </c>
      <c r="B64" s="210" t="s">
        <v>412</v>
      </c>
      <c r="C64" s="211" t="s">
        <v>316</v>
      </c>
      <c r="D64" s="212" t="s">
        <v>247</v>
      </c>
      <c r="E64" s="213" t="n">
        <v>24.16</v>
      </c>
      <c r="F64" s="214"/>
      <c r="G64" s="215" t="n">
        <f aca="false">ROUND(E64*F64,2)</f>
        <v>0</v>
      </c>
      <c r="H64" s="206"/>
      <c r="I64" s="207" t="s">
        <v>313</v>
      </c>
      <c r="J64" s="208"/>
      <c r="K64" s="208"/>
      <c r="L64" s="208"/>
      <c r="M64" s="208"/>
      <c r="N64" s="208"/>
      <c r="O64" s="208"/>
      <c r="P64" s="208"/>
      <c r="Q64" s="208"/>
      <c r="R64" s="208"/>
      <c r="S64" s="208"/>
      <c r="T64" s="208"/>
      <c r="U64" s="208"/>
      <c r="V64" s="208"/>
      <c r="W64" s="208"/>
      <c r="X64" s="208"/>
      <c r="Y64" s="208"/>
      <c r="Z64" s="208"/>
      <c r="AA64" s="208"/>
      <c r="AB64" s="208"/>
      <c r="AC64" s="208"/>
      <c r="AD64" s="208"/>
      <c r="AE64" s="208" t="s">
        <v>314</v>
      </c>
      <c r="AF64" s="208" t="n">
        <v>1</v>
      </c>
      <c r="AG64" s="208"/>
      <c r="AH64" s="208"/>
      <c r="AI64" s="208"/>
      <c r="AJ64" s="208"/>
      <c r="AK64" s="208"/>
      <c r="AL64" s="208"/>
      <c r="AM64" s="208" t="n">
        <v>21</v>
      </c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08"/>
      <c r="BB64" s="208"/>
      <c r="BC64" s="208"/>
      <c r="BD64" s="208"/>
      <c r="BE64" s="208"/>
      <c r="BF64" s="208"/>
      <c r="BG64" s="208"/>
      <c r="BH64" s="208"/>
    </row>
    <row r="65" customFormat="false" ht="12.75" hidden="false" customHeight="false" outlineLevel="1" collapsed="false">
      <c r="A65" s="209" t="n">
        <v>25</v>
      </c>
      <c r="B65" s="210" t="s">
        <v>413</v>
      </c>
      <c r="C65" s="211" t="s">
        <v>414</v>
      </c>
      <c r="D65" s="212" t="s">
        <v>247</v>
      </c>
      <c r="E65" s="213" t="n">
        <v>19.71</v>
      </c>
      <c r="F65" s="214"/>
      <c r="G65" s="215" t="n">
        <f aca="false">ROUND(E65*F65,2)</f>
        <v>0</v>
      </c>
      <c r="H65" s="206"/>
      <c r="I65" s="207" t="s">
        <v>313</v>
      </c>
      <c r="J65" s="208"/>
      <c r="K65" s="208"/>
      <c r="L65" s="208"/>
      <c r="M65" s="208"/>
      <c r="N65" s="208"/>
      <c r="O65" s="208"/>
      <c r="P65" s="208"/>
      <c r="Q65" s="208"/>
      <c r="R65" s="208"/>
      <c r="S65" s="208"/>
      <c r="T65" s="208"/>
      <c r="U65" s="208"/>
      <c r="V65" s="208"/>
      <c r="W65" s="208"/>
      <c r="X65" s="208"/>
      <c r="Y65" s="208"/>
      <c r="Z65" s="208"/>
      <c r="AA65" s="208"/>
      <c r="AB65" s="208"/>
      <c r="AC65" s="208"/>
      <c r="AD65" s="208"/>
      <c r="AE65" s="208" t="s">
        <v>314</v>
      </c>
      <c r="AF65" s="208" t="n">
        <v>1</v>
      </c>
      <c r="AG65" s="208"/>
      <c r="AH65" s="208"/>
      <c r="AI65" s="208"/>
      <c r="AJ65" s="208"/>
      <c r="AK65" s="208"/>
      <c r="AL65" s="208"/>
      <c r="AM65" s="208" t="n">
        <v>21</v>
      </c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customFormat="false" ht="12.75" hidden="false" customHeight="false" outlineLevel="1" collapsed="false">
      <c r="A66" s="209" t="n">
        <v>26</v>
      </c>
      <c r="B66" s="210" t="s">
        <v>317</v>
      </c>
      <c r="C66" s="211" t="s">
        <v>837</v>
      </c>
      <c r="D66" s="212" t="s">
        <v>247</v>
      </c>
      <c r="E66" s="213" t="n">
        <v>49.74</v>
      </c>
      <c r="F66" s="214"/>
      <c r="G66" s="215" t="n">
        <f aca="false">ROUND(E66*F66,2)</f>
        <v>0</v>
      </c>
      <c r="H66" s="206"/>
      <c r="I66" s="207" t="s">
        <v>313</v>
      </c>
      <c r="J66" s="208"/>
      <c r="K66" s="208"/>
      <c r="L66" s="208"/>
      <c r="M66" s="208"/>
      <c r="N66" s="208"/>
      <c r="O66" s="208"/>
      <c r="P66" s="208"/>
      <c r="Q66" s="208"/>
      <c r="R66" s="208"/>
      <c r="S66" s="208"/>
      <c r="T66" s="208"/>
      <c r="U66" s="208"/>
      <c r="V66" s="208"/>
      <c r="W66" s="208"/>
      <c r="X66" s="208"/>
      <c r="Y66" s="208"/>
      <c r="Z66" s="208"/>
      <c r="AA66" s="208"/>
      <c r="AB66" s="208"/>
      <c r="AC66" s="208"/>
      <c r="AD66" s="208"/>
      <c r="AE66" s="208" t="s">
        <v>314</v>
      </c>
      <c r="AF66" s="208" t="n">
        <v>1</v>
      </c>
      <c r="AG66" s="208"/>
      <c r="AH66" s="208"/>
      <c r="AI66" s="208"/>
      <c r="AJ66" s="208"/>
      <c r="AK66" s="208"/>
      <c r="AL66" s="208"/>
      <c r="AM66" s="208" t="n">
        <v>21</v>
      </c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</row>
    <row r="67" customFormat="false" ht="12.75" hidden="false" customHeight="false" outlineLevel="0" collapsed="false">
      <c r="A67" s="196" t="s">
        <v>147</v>
      </c>
      <c r="B67" s="197" t="s">
        <v>81</v>
      </c>
      <c r="C67" s="198" t="s">
        <v>82</v>
      </c>
      <c r="D67" s="199"/>
      <c r="E67" s="200"/>
      <c r="F67" s="220" t="n">
        <f aca="false">SUM(G68:G71)</f>
        <v>0</v>
      </c>
      <c r="G67" s="220"/>
      <c r="H67" s="202"/>
      <c r="I67" s="203"/>
      <c r="AE67" s="0" t="s">
        <v>148</v>
      </c>
    </row>
    <row r="68" customFormat="false" ht="12.75" hidden="false" customHeight="true" outlineLevel="1" collapsed="false">
      <c r="A68" s="204"/>
      <c r="B68" s="205" t="s">
        <v>324</v>
      </c>
      <c r="C68" s="205"/>
      <c r="D68" s="205"/>
      <c r="E68" s="205"/>
      <c r="F68" s="205"/>
      <c r="G68" s="205"/>
      <c r="H68" s="206"/>
      <c r="I68" s="207"/>
      <c r="J68" s="208"/>
      <c r="K68" s="208"/>
      <c r="L68" s="208"/>
      <c r="M68" s="208"/>
      <c r="N68" s="208"/>
      <c r="O68" s="208"/>
      <c r="P68" s="208"/>
      <c r="Q68" s="208"/>
      <c r="R68" s="208"/>
      <c r="S68" s="208"/>
      <c r="T68" s="208"/>
      <c r="U68" s="208"/>
      <c r="V68" s="208"/>
      <c r="W68" s="208"/>
      <c r="X68" s="208"/>
      <c r="Y68" s="208"/>
      <c r="Z68" s="208"/>
      <c r="AA68" s="208"/>
      <c r="AB68" s="208"/>
      <c r="AC68" s="208" t="n">
        <v>0</v>
      </c>
      <c r="AD68" s="208"/>
      <c r="AE68" s="208"/>
      <c r="AF68" s="208"/>
      <c r="AG68" s="208"/>
      <c r="AH68" s="208"/>
      <c r="AI68" s="208"/>
      <c r="AJ68" s="208"/>
      <c r="AK68" s="208"/>
      <c r="AL68" s="208"/>
      <c r="AM68" s="208"/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08"/>
      <c r="BB68" s="208"/>
      <c r="BC68" s="208"/>
      <c r="BD68" s="208"/>
      <c r="BE68" s="208"/>
      <c r="BF68" s="208"/>
      <c r="BG68" s="208"/>
      <c r="BH68" s="208"/>
    </row>
    <row r="69" customFormat="false" ht="12.75" hidden="false" customHeight="true" outlineLevel="1" collapsed="false">
      <c r="A69" s="204"/>
      <c r="B69" s="219" t="s">
        <v>325</v>
      </c>
      <c r="C69" s="219"/>
      <c r="D69" s="219"/>
      <c r="E69" s="219"/>
      <c r="F69" s="219"/>
      <c r="G69" s="219"/>
      <c r="H69" s="206"/>
      <c r="I69" s="207"/>
      <c r="J69" s="208"/>
      <c r="K69" s="208"/>
      <c r="L69" s="208"/>
      <c r="M69" s="208"/>
      <c r="N69" s="208"/>
      <c r="O69" s="208"/>
      <c r="P69" s="208"/>
      <c r="Q69" s="208"/>
      <c r="R69" s="208"/>
      <c r="S69" s="208"/>
      <c r="T69" s="208"/>
      <c r="U69" s="208"/>
      <c r="V69" s="208"/>
      <c r="W69" s="208"/>
      <c r="X69" s="208"/>
      <c r="Y69" s="208"/>
      <c r="Z69" s="208"/>
      <c r="AA69" s="208"/>
      <c r="AB69" s="208"/>
      <c r="AC69" s="208"/>
      <c r="AD69" s="208"/>
      <c r="AE69" s="208" t="s">
        <v>173</v>
      </c>
      <c r="AF69" s="208"/>
      <c r="AG69" s="208"/>
      <c r="AH69" s="208"/>
      <c r="AI69" s="208"/>
      <c r="AJ69" s="208"/>
      <c r="AK69" s="208"/>
      <c r="AL69" s="208"/>
      <c r="AM69" s="208"/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</row>
    <row r="70" customFormat="false" ht="12.75" hidden="false" customHeight="false" outlineLevel="1" collapsed="false">
      <c r="A70" s="209" t="n">
        <v>27</v>
      </c>
      <c r="B70" s="210" t="s">
        <v>326</v>
      </c>
      <c r="C70" s="211" t="s">
        <v>327</v>
      </c>
      <c r="D70" s="212" t="s">
        <v>247</v>
      </c>
      <c r="E70" s="213" t="n">
        <v>4.93</v>
      </c>
      <c r="F70" s="214"/>
      <c r="G70" s="215" t="n">
        <f aca="false">ROUND(E70*F70,2)</f>
        <v>0</v>
      </c>
      <c r="H70" s="206" t="s">
        <v>323</v>
      </c>
      <c r="I70" s="207" t="s">
        <v>486</v>
      </c>
      <c r="J70" s="208"/>
      <c r="K70" s="208"/>
      <c r="L70" s="208"/>
      <c r="M70" s="208"/>
      <c r="N70" s="208"/>
      <c r="O70" s="208"/>
      <c r="P70" s="208"/>
      <c r="Q70" s="208"/>
      <c r="R70" s="208"/>
      <c r="S70" s="208"/>
      <c r="T70" s="208"/>
      <c r="U70" s="208"/>
      <c r="V70" s="208"/>
      <c r="W70" s="208"/>
      <c r="X70" s="208"/>
      <c r="Y70" s="208"/>
      <c r="Z70" s="208"/>
      <c r="AA70" s="208"/>
      <c r="AB70" s="208"/>
      <c r="AC70" s="208"/>
      <c r="AD70" s="208"/>
      <c r="AE70" s="208" t="s">
        <v>155</v>
      </c>
      <c r="AF70" s="208"/>
      <c r="AG70" s="208"/>
      <c r="AH70" s="208"/>
      <c r="AI70" s="208"/>
      <c r="AJ70" s="208"/>
      <c r="AK70" s="208"/>
      <c r="AL70" s="208"/>
      <c r="AM70" s="208" t="n">
        <v>21</v>
      </c>
      <c r="AN70" s="208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8"/>
      <c r="BC70" s="208"/>
      <c r="BD70" s="208"/>
      <c r="BE70" s="208"/>
      <c r="BF70" s="208"/>
      <c r="BG70" s="208"/>
      <c r="BH70" s="208"/>
    </row>
    <row r="71" customFormat="false" ht="12.75" hidden="false" customHeight="false" outlineLevel="1" collapsed="false">
      <c r="A71" s="209" t="n">
        <v>28</v>
      </c>
      <c r="B71" s="210" t="s">
        <v>328</v>
      </c>
      <c r="C71" s="211" t="s">
        <v>415</v>
      </c>
      <c r="D71" s="212" t="s">
        <v>330</v>
      </c>
      <c r="E71" s="213" t="n">
        <v>37.44</v>
      </c>
      <c r="F71" s="214"/>
      <c r="G71" s="215" t="n">
        <f aca="false">ROUND(E71*F71,2)</f>
        <v>0</v>
      </c>
      <c r="H71" s="206" t="s">
        <v>331</v>
      </c>
      <c r="I71" s="207" t="s">
        <v>486</v>
      </c>
      <c r="J71" s="208"/>
      <c r="K71" s="208"/>
      <c r="L71" s="208"/>
      <c r="M71" s="208"/>
      <c r="N71" s="208"/>
      <c r="O71" s="208"/>
      <c r="P71" s="208"/>
      <c r="Q71" s="208"/>
      <c r="R71" s="208"/>
      <c r="S71" s="208"/>
      <c r="T71" s="208"/>
      <c r="U71" s="208"/>
      <c r="V71" s="208"/>
      <c r="W71" s="208"/>
      <c r="X71" s="208"/>
      <c r="Y71" s="208"/>
      <c r="Z71" s="208"/>
      <c r="AA71" s="208"/>
      <c r="AB71" s="208"/>
      <c r="AC71" s="208"/>
      <c r="AD71" s="208"/>
      <c r="AE71" s="208" t="s">
        <v>155</v>
      </c>
      <c r="AF71" s="208"/>
      <c r="AG71" s="208"/>
      <c r="AH71" s="208"/>
      <c r="AI71" s="208"/>
      <c r="AJ71" s="208"/>
      <c r="AK71" s="208"/>
      <c r="AL71" s="208"/>
      <c r="AM71" s="208" t="n">
        <v>21</v>
      </c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</row>
    <row r="72" customFormat="false" ht="12.75" hidden="false" customHeight="false" outlineLevel="0" collapsed="false">
      <c r="A72" s="196" t="s">
        <v>147</v>
      </c>
      <c r="B72" s="197" t="s">
        <v>85</v>
      </c>
      <c r="C72" s="198" t="s">
        <v>86</v>
      </c>
      <c r="D72" s="199"/>
      <c r="E72" s="200"/>
      <c r="F72" s="220" t="n">
        <f aca="false">SUM(G73:G93)</f>
        <v>0</v>
      </c>
      <c r="G72" s="220"/>
      <c r="H72" s="202"/>
      <c r="I72" s="203"/>
      <c r="AE72" s="0" t="s">
        <v>148</v>
      </c>
    </row>
    <row r="73" customFormat="false" ht="12.75" hidden="false" customHeight="true" outlineLevel="1" collapsed="false">
      <c r="A73" s="204"/>
      <c r="B73" s="205" t="s">
        <v>445</v>
      </c>
      <c r="C73" s="205"/>
      <c r="D73" s="205"/>
      <c r="E73" s="205"/>
      <c r="F73" s="205"/>
      <c r="G73" s="205"/>
      <c r="H73" s="206"/>
      <c r="I73" s="207"/>
      <c r="J73" s="208"/>
      <c r="K73" s="208"/>
      <c r="L73" s="208"/>
      <c r="M73" s="208"/>
      <c r="N73" s="208"/>
      <c r="O73" s="208"/>
      <c r="P73" s="208"/>
      <c r="Q73" s="208"/>
      <c r="R73" s="208"/>
      <c r="S73" s="208"/>
      <c r="T73" s="208"/>
      <c r="U73" s="208"/>
      <c r="V73" s="208"/>
      <c r="W73" s="208"/>
      <c r="X73" s="208"/>
      <c r="Y73" s="208"/>
      <c r="Z73" s="208"/>
      <c r="AA73" s="208"/>
      <c r="AB73" s="208"/>
      <c r="AC73" s="208" t="n">
        <v>0</v>
      </c>
      <c r="AD73" s="208"/>
      <c r="AE73" s="208"/>
      <c r="AF73" s="208"/>
      <c r="AG73" s="208"/>
      <c r="AH73" s="208"/>
      <c r="AI73" s="208"/>
      <c r="AJ73" s="208"/>
      <c r="AK73" s="208"/>
      <c r="AL73" s="208"/>
      <c r="AM73" s="208"/>
      <c r="AN73" s="208"/>
      <c r="AO73" s="208"/>
      <c r="AP73" s="208"/>
      <c r="AQ73" s="208"/>
      <c r="AR73" s="208"/>
      <c r="AS73" s="208"/>
      <c r="AT73" s="208"/>
      <c r="AU73" s="208"/>
      <c r="AV73" s="208"/>
      <c r="AW73" s="208"/>
      <c r="AX73" s="208"/>
      <c r="AY73" s="208"/>
      <c r="AZ73" s="208"/>
      <c r="BA73" s="208"/>
      <c r="BB73" s="208"/>
      <c r="BC73" s="208"/>
      <c r="BD73" s="208"/>
      <c r="BE73" s="208"/>
      <c r="BF73" s="208"/>
      <c r="BG73" s="208"/>
      <c r="BH73" s="208"/>
    </row>
    <row r="74" customFormat="false" ht="12.75" hidden="false" customHeight="true" outlineLevel="1" collapsed="false">
      <c r="A74" s="204"/>
      <c r="B74" s="219" t="s">
        <v>325</v>
      </c>
      <c r="C74" s="219"/>
      <c r="D74" s="219"/>
      <c r="E74" s="219"/>
      <c r="F74" s="219"/>
      <c r="G74" s="219"/>
      <c r="H74" s="206"/>
      <c r="I74" s="207"/>
      <c r="J74" s="208"/>
      <c r="K74" s="208"/>
      <c r="L74" s="208"/>
      <c r="M74" s="208"/>
      <c r="N74" s="208"/>
      <c r="O74" s="208"/>
      <c r="P74" s="208"/>
      <c r="Q74" s="208"/>
      <c r="R74" s="208"/>
      <c r="S74" s="208"/>
      <c r="T74" s="208"/>
      <c r="U74" s="208"/>
      <c r="V74" s="208"/>
      <c r="W74" s="208"/>
      <c r="X74" s="208"/>
      <c r="Y74" s="208"/>
      <c r="Z74" s="208"/>
      <c r="AA74" s="208"/>
      <c r="AB74" s="208"/>
      <c r="AC74" s="208"/>
      <c r="AD74" s="208"/>
      <c r="AE74" s="208" t="s">
        <v>173</v>
      </c>
      <c r="AF74" s="208"/>
      <c r="AG74" s="208"/>
      <c r="AH74" s="208"/>
      <c r="AI74" s="208"/>
      <c r="AJ74" s="208"/>
      <c r="AK74" s="208"/>
      <c r="AL74" s="208"/>
      <c r="AM74" s="208"/>
      <c r="AN74" s="208"/>
      <c r="AO74" s="208"/>
      <c r="AP74" s="208"/>
      <c r="AQ74" s="208"/>
      <c r="AR74" s="208"/>
      <c r="AS74" s="208"/>
      <c r="AT74" s="208"/>
      <c r="AU74" s="208"/>
      <c r="AV74" s="208"/>
      <c r="AW74" s="208"/>
      <c r="AX74" s="208"/>
      <c r="AY74" s="208"/>
      <c r="AZ74" s="208"/>
      <c r="BA74" s="208"/>
      <c r="BB74" s="208"/>
      <c r="BC74" s="208"/>
      <c r="BD74" s="208"/>
      <c r="BE74" s="208"/>
      <c r="BF74" s="208"/>
      <c r="BG74" s="208"/>
      <c r="BH74" s="208"/>
    </row>
    <row r="75" customFormat="false" ht="12.75" hidden="false" customHeight="false" outlineLevel="1" collapsed="false">
      <c r="A75" s="209" t="n">
        <v>29</v>
      </c>
      <c r="B75" s="210" t="s">
        <v>916</v>
      </c>
      <c r="C75" s="211" t="s">
        <v>917</v>
      </c>
      <c r="D75" s="212" t="s">
        <v>221</v>
      </c>
      <c r="E75" s="213" t="n">
        <v>61.6</v>
      </c>
      <c r="F75" s="214"/>
      <c r="G75" s="215" t="n">
        <f aca="false">ROUND(E75*F75,2)</f>
        <v>0</v>
      </c>
      <c r="H75" s="206" t="s">
        <v>323</v>
      </c>
      <c r="I75" s="207" t="s">
        <v>486</v>
      </c>
      <c r="J75" s="208"/>
      <c r="K75" s="208"/>
      <c r="L75" s="208"/>
      <c r="M75" s="208"/>
      <c r="N75" s="208"/>
      <c r="O75" s="208"/>
      <c r="P75" s="208"/>
      <c r="Q75" s="208"/>
      <c r="R75" s="208"/>
      <c r="S75" s="208"/>
      <c r="T75" s="208"/>
      <c r="U75" s="208"/>
      <c r="V75" s="208"/>
      <c r="W75" s="208"/>
      <c r="X75" s="208"/>
      <c r="Y75" s="208"/>
      <c r="Z75" s="208"/>
      <c r="AA75" s="208"/>
      <c r="AB75" s="208"/>
      <c r="AC75" s="208"/>
      <c r="AD75" s="208"/>
      <c r="AE75" s="208" t="s">
        <v>155</v>
      </c>
      <c r="AF75" s="208"/>
      <c r="AG75" s="208"/>
      <c r="AH75" s="208"/>
      <c r="AI75" s="208"/>
      <c r="AJ75" s="208"/>
      <c r="AK75" s="208"/>
      <c r="AL75" s="208"/>
      <c r="AM75" s="208" t="n">
        <v>21</v>
      </c>
      <c r="AN75" s="208"/>
      <c r="AO75" s="208"/>
      <c r="AP75" s="208"/>
      <c r="AQ75" s="208"/>
      <c r="AR75" s="208"/>
      <c r="AS75" s="208"/>
      <c r="AT75" s="208"/>
      <c r="AU75" s="208"/>
      <c r="AV75" s="208"/>
      <c r="AW75" s="208"/>
      <c r="AX75" s="208"/>
      <c r="AY75" s="208"/>
      <c r="AZ75" s="208"/>
      <c r="BA75" s="208"/>
      <c r="BB75" s="208"/>
      <c r="BC75" s="208"/>
      <c r="BD75" s="208"/>
      <c r="BE75" s="208"/>
      <c r="BF75" s="208"/>
      <c r="BG75" s="208"/>
      <c r="BH75" s="208"/>
    </row>
    <row r="76" customFormat="false" ht="12.75" hidden="false" customHeight="true" outlineLevel="1" collapsed="false">
      <c r="A76" s="204"/>
      <c r="B76" s="219" t="s">
        <v>918</v>
      </c>
      <c r="C76" s="219"/>
      <c r="D76" s="219"/>
      <c r="E76" s="219"/>
      <c r="F76" s="219"/>
      <c r="G76" s="219"/>
      <c r="H76" s="206"/>
      <c r="I76" s="207"/>
      <c r="J76" s="208"/>
      <c r="K76" s="208"/>
      <c r="L76" s="208"/>
      <c r="M76" s="208"/>
      <c r="N76" s="208"/>
      <c r="O76" s="208"/>
      <c r="P76" s="208"/>
      <c r="Q76" s="208"/>
      <c r="R76" s="208"/>
      <c r="S76" s="208"/>
      <c r="T76" s="208"/>
      <c r="U76" s="208"/>
      <c r="V76" s="208"/>
      <c r="W76" s="208"/>
      <c r="X76" s="208"/>
      <c r="Y76" s="208"/>
      <c r="Z76" s="208"/>
      <c r="AA76" s="208"/>
      <c r="AB76" s="208"/>
      <c r="AC76" s="208" t="n">
        <v>0</v>
      </c>
      <c r="AD76" s="208"/>
      <c r="AE76" s="208"/>
      <c r="AF76" s="208"/>
      <c r="AG76" s="208"/>
      <c r="AH76" s="208"/>
      <c r="AI76" s="208"/>
      <c r="AJ76" s="208"/>
      <c r="AK76" s="208"/>
      <c r="AL76" s="208"/>
      <c r="AM76" s="208"/>
      <c r="AN76" s="208"/>
      <c r="AO76" s="208"/>
      <c r="AP76" s="208"/>
      <c r="AQ76" s="208"/>
      <c r="AR76" s="208"/>
      <c r="AS76" s="208"/>
      <c r="AT76" s="208"/>
      <c r="AU76" s="208"/>
      <c r="AV76" s="208"/>
      <c r="AW76" s="208"/>
      <c r="AX76" s="208"/>
      <c r="AY76" s="208"/>
      <c r="AZ76" s="208"/>
      <c r="BA76" s="208"/>
      <c r="BB76" s="208"/>
      <c r="BC76" s="208"/>
      <c r="BD76" s="208"/>
      <c r="BE76" s="208"/>
      <c r="BF76" s="208"/>
      <c r="BG76" s="208"/>
      <c r="BH76" s="208"/>
    </row>
    <row r="77" customFormat="false" ht="12.75" hidden="false" customHeight="false" outlineLevel="1" collapsed="false">
      <c r="A77" s="209" t="n">
        <v>30</v>
      </c>
      <c r="B77" s="210" t="s">
        <v>919</v>
      </c>
      <c r="C77" s="211" t="s">
        <v>920</v>
      </c>
      <c r="D77" s="212" t="s">
        <v>337</v>
      </c>
      <c r="E77" s="213" t="n">
        <v>38</v>
      </c>
      <c r="F77" s="214"/>
      <c r="G77" s="215" t="n">
        <f aca="false">ROUND(E77*F77,2)</f>
        <v>0</v>
      </c>
      <c r="H77" s="206" t="s">
        <v>323</v>
      </c>
      <c r="I77" s="207" t="s">
        <v>486</v>
      </c>
      <c r="J77" s="208"/>
      <c r="K77" s="208"/>
      <c r="L77" s="208"/>
      <c r="M77" s="208"/>
      <c r="N77" s="208"/>
      <c r="O77" s="208"/>
      <c r="P77" s="208"/>
      <c r="Q77" s="208"/>
      <c r="R77" s="208"/>
      <c r="S77" s="208"/>
      <c r="T77" s="208"/>
      <c r="U77" s="208"/>
      <c r="V77" s="208"/>
      <c r="W77" s="208"/>
      <c r="X77" s="208"/>
      <c r="Y77" s="208"/>
      <c r="Z77" s="208"/>
      <c r="AA77" s="208"/>
      <c r="AB77" s="208"/>
      <c r="AC77" s="208"/>
      <c r="AD77" s="208"/>
      <c r="AE77" s="208" t="s">
        <v>155</v>
      </c>
      <c r="AF77" s="208"/>
      <c r="AG77" s="208"/>
      <c r="AH77" s="208"/>
      <c r="AI77" s="208"/>
      <c r="AJ77" s="208"/>
      <c r="AK77" s="208"/>
      <c r="AL77" s="208"/>
      <c r="AM77" s="208" t="n">
        <v>21</v>
      </c>
      <c r="AN77" s="208"/>
      <c r="AO77" s="208"/>
      <c r="AP77" s="208"/>
      <c r="AQ77" s="208"/>
      <c r="AR77" s="208"/>
      <c r="AS77" s="208"/>
      <c r="AT77" s="208"/>
      <c r="AU77" s="208"/>
      <c r="AV77" s="208"/>
      <c r="AW77" s="208"/>
      <c r="AX77" s="208"/>
      <c r="AY77" s="208"/>
      <c r="AZ77" s="208"/>
      <c r="BA77" s="208"/>
      <c r="BB77" s="208"/>
      <c r="BC77" s="208"/>
      <c r="BD77" s="208"/>
      <c r="BE77" s="208"/>
      <c r="BF77" s="208"/>
      <c r="BG77" s="208"/>
      <c r="BH77" s="208"/>
    </row>
    <row r="78" customFormat="false" ht="12.75" hidden="false" customHeight="true" outlineLevel="1" collapsed="false">
      <c r="A78" s="204"/>
      <c r="B78" s="219" t="s">
        <v>578</v>
      </c>
      <c r="C78" s="219"/>
      <c r="D78" s="219"/>
      <c r="E78" s="219"/>
      <c r="F78" s="219"/>
      <c r="G78" s="219"/>
      <c r="H78" s="206"/>
      <c r="I78" s="207"/>
      <c r="J78" s="208"/>
      <c r="K78" s="208"/>
      <c r="L78" s="208"/>
      <c r="M78" s="208"/>
      <c r="N78" s="208"/>
      <c r="O78" s="208"/>
      <c r="P78" s="208"/>
      <c r="Q78" s="208"/>
      <c r="R78" s="208"/>
      <c r="S78" s="208"/>
      <c r="T78" s="208"/>
      <c r="U78" s="208"/>
      <c r="V78" s="208"/>
      <c r="W78" s="208"/>
      <c r="X78" s="208"/>
      <c r="Y78" s="208"/>
      <c r="Z78" s="208"/>
      <c r="AA78" s="208"/>
      <c r="AB78" s="208"/>
      <c r="AC78" s="208" t="n">
        <v>0</v>
      </c>
      <c r="AD78" s="208"/>
      <c r="AE78" s="208"/>
      <c r="AF78" s="208"/>
      <c r="AG78" s="208"/>
      <c r="AH78" s="208"/>
      <c r="AI78" s="208"/>
      <c r="AJ78" s="208"/>
      <c r="AK78" s="208"/>
      <c r="AL78" s="208"/>
      <c r="AM78" s="208"/>
      <c r="AN78" s="208"/>
      <c r="AO78" s="208"/>
      <c r="AP78" s="208"/>
      <c r="AQ78" s="208"/>
      <c r="AR78" s="208"/>
      <c r="AS78" s="208"/>
      <c r="AT78" s="208"/>
      <c r="AU78" s="208"/>
      <c r="AV78" s="208"/>
      <c r="AW78" s="208"/>
      <c r="AX78" s="208"/>
      <c r="AY78" s="208"/>
      <c r="AZ78" s="208"/>
      <c r="BA78" s="208"/>
      <c r="BB78" s="208"/>
      <c r="BC78" s="208"/>
      <c r="BD78" s="208"/>
      <c r="BE78" s="208"/>
      <c r="BF78" s="208"/>
      <c r="BG78" s="208"/>
      <c r="BH78" s="208"/>
    </row>
    <row r="79" customFormat="false" ht="12.75" hidden="false" customHeight="false" outlineLevel="1" collapsed="false">
      <c r="A79" s="209" t="n">
        <v>31</v>
      </c>
      <c r="B79" s="210" t="s">
        <v>921</v>
      </c>
      <c r="C79" s="211" t="s">
        <v>922</v>
      </c>
      <c r="D79" s="212" t="s">
        <v>337</v>
      </c>
      <c r="E79" s="213" t="n">
        <v>38</v>
      </c>
      <c r="F79" s="214"/>
      <c r="G79" s="215" t="n">
        <f aca="false">ROUND(E79*F79,2)</f>
        <v>0</v>
      </c>
      <c r="H79" s="206" t="s">
        <v>323</v>
      </c>
      <c r="I79" s="207" t="s">
        <v>486</v>
      </c>
      <c r="J79" s="208"/>
      <c r="K79" s="208"/>
      <c r="L79" s="208"/>
      <c r="M79" s="208"/>
      <c r="N79" s="208"/>
      <c r="O79" s="208"/>
      <c r="P79" s="208"/>
      <c r="Q79" s="208"/>
      <c r="R79" s="208"/>
      <c r="S79" s="208"/>
      <c r="T79" s="208"/>
      <c r="U79" s="208"/>
      <c r="V79" s="208"/>
      <c r="W79" s="208"/>
      <c r="X79" s="208"/>
      <c r="Y79" s="208"/>
      <c r="Z79" s="208"/>
      <c r="AA79" s="208"/>
      <c r="AB79" s="208"/>
      <c r="AC79" s="208"/>
      <c r="AD79" s="208"/>
      <c r="AE79" s="208" t="s">
        <v>155</v>
      </c>
      <c r="AF79" s="208"/>
      <c r="AG79" s="208"/>
      <c r="AH79" s="208"/>
      <c r="AI79" s="208"/>
      <c r="AJ79" s="208"/>
      <c r="AK79" s="208"/>
      <c r="AL79" s="208"/>
      <c r="AM79" s="208" t="n">
        <v>21</v>
      </c>
      <c r="AN79" s="208"/>
      <c r="AO79" s="208"/>
      <c r="AP79" s="208"/>
      <c r="AQ79" s="208"/>
      <c r="AR79" s="208"/>
      <c r="AS79" s="208"/>
      <c r="AT79" s="208"/>
      <c r="AU79" s="208"/>
      <c r="AV79" s="208"/>
      <c r="AW79" s="208"/>
      <c r="AX79" s="208"/>
      <c r="AY79" s="208"/>
      <c r="AZ79" s="208"/>
      <c r="BA79" s="208"/>
      <c r="BB79" s="208"/>
      <c r="BC79" s="208"/>
      <c r="BD79" s="208"/>
      <c r="BE79" s="208"/>
      <c r="BF79" s="208"/>
      <c r="BG79" s="208"/>
      <c r="BH79" s="208"/>
    </row>
    <row r="80" customFormat="false" ht="12.75" hidden="false" customHeight="false" outlineLevel="1" collapsed="false">
      <c r="A80" s="209" t="n">
        <v>32</v>
      </c>
      <c r="B80" s="210" t="s">
        <v>923</v>
      </c>
      <c r="C80" s="211" t="s">
        <v>924</v>
      </c>
      <c r="D80" s="212" t="s">
        <v>337</v>
      </c>
      <c r="E80" s="213" t="n">
        <v>38</v>
      </c>
      <c r="F80" s="214"/>
      <c r="G80" s="215" t="n">
        <f aca="false">ROUND(E80*F80,2)</f>
        <v>0</v>
      </c>
      <c r="H80" s="206" t="s">
        <v>323</v>
      </c>
      <c r="I80" s="207" t="s">
        <v>486</v>
      </c>
      <c r="J80" s="208"/>
      <c r="K80" s="208"/>
      <c r="L80" s="208"/>
      <c r="M80" s="208"/>
      <c r="N80" s="208"/>
      <c r="O80" s="208"/>
      <c r="P80" s="208"/>
      <c r="Q80" s="208"/>
      <c r="R80" s="208"/>
      <c r="S80" s="208"/>
      <c r="T80" s="208"/>
      <c r="U80" s="208"/>
      <c r="V80" s="208"/>
      <c r="W80" s="208"/>
      <c r="X80" s="208"/>
      <c r="Y80" s="208"/>
      <c r="Z80" s="208"/>
      <c r="AA80" s="208"/>
      <c r="AB80" s="208"/>
      <c r="AC80" s="208"/>
      <c r="AD80" s="208"/>
      <c r="AE80" s="208" t="s">
        <v>155</v>
      </c>
      <c r="AF80" s="208"/>
      <c r="AG80" s="208"/>
      <c r="AH80" s="208"/>
      <c r="AI80" s="208"/>
      <c r="AJ80" s="208"/>
      <c r="AK80" s="208"/>
      <c r="AL80" s="208"/>
      <c r="AM80" s="208" t="n">
        <v>21</v>
      </c>
      <c r="AN80" s="208"/>
      <c r="AO80" s="208"/>
      <c r="AP80" s="208"/>
      <c r="AQ80" s="208"/>
      <c r="AR80" s="208"/>
      <c r="AS80" s="208"/>
      <c r="AT80" s="208"/>
      <c r="AU80" s="208"/>
      <c r="AV80" s="208"/>
      <c r="AW80" s="208"/>
      <c r="AX80" s="208"/>
      <c r="AY80" s="208"/>
      <c r="AZ80" s="208"/>
      <c r="BA80" s="208"/>
      <c r="BB80" s="208"/>
      <c r="BC80" s="208"/>
      <c r="BD80" s="208"/>
      <c r="BE80" s="208"/>
      <c r="BF80" s="208"/>
      <c r="BG80" s="208"/>
      <c r="BH80" s="208"/>
    </row>
    <row r="81" customFormat="false" ht="12.75" hidden="false" customHeight="true" outlineLevel="1" collapsed="false">
      <c r="A81" s="204"/>
      <c r="B81" s="219" t="s">
        <v>448</v>
      </c>
      <c r="C81" s="219"/>
      <c r="D81" s="219"/>
      <c r="E81" s="219"/>
      <c r="F81" s="219"/>
      <c r="G81" s="219"/>
      <c r="H81" s="206"/>
      <c r="I81" s="207"/>
      <c r="J81" s="208"/>
      <c r="K81" s="208"/>
      <c r="L81" s="208"/>
      <c r="M81" s="208"/>
      <c r="N81" s="208"/>
      <c r="O81" s="208"/>
      <c r="P81" s="208"/>
      <c r="Q81" s="208"/>
      <c r="R81" s="208"/>
      <c r="S81" s="208"/>
      <c r="T81" s="208"/>
      <c r="U81" s="208"/>
      <c r="V81" s="208"/>
      <c r="W81" s="208"/>
      <c r="X81" s="208"/>
      <c r="Y81" s="208"/>
      <c r="Z81" s="208"/>
      <c r="AA81" s="208"/>
      <c r="AB81" s="208"/>
      <c r="AC81" s="208" t="n">
        <v>0</v>
      </c>
      <c r="AD81" s="208"/>
      <c r="AE81" s="208"/>
      <c r="AF81" s="208"/>
      <c r="AG81" s="208"/>
      <c r="AH81" s="208"/>
      <c r="AI81" s="208"/>
      <c r="AJ81" s="208"/>
      <c r="AK81" s="208"/>
      <c r="AL81" s="208"/>
      <c r="AM81" s="208"/>
      <c r="AN81" s="208"/>
      <c r="AO81" s="208"/>
      <c r="AP81" s="208"/>
      <c r="AQ81" s="208"/>
      <c r="AR81" s="208"/>
      <c r="AS81" s="208"/>
      <c r="AT81" s="208"/>
      <c r="AU81" s="208"/>
      <c r="AV81" s="208"/>
      <c r="AW81" s="208"/>
      <c r="AX81" s="208"/>
      <c r="AY81" s="208"/>
      <c r="AZ81" s="208"/>
      <c r="BA81" s="208"/>
      <c r="BB81" s="208"/>
      <c r="BC81" s="208"/>
      <c r="BD81" s="208"/>
      <c r="BE81" s="208"/>
      <c r="BF81" s="208"/>
      <c r="BG81" s="208"/>
      <c r="BH81" s="208"/>
    </row>
    <row r="82" customFormat="false" ht="12.75" hidden="false" customHeight="true" outlineLevel="1" collapsed="false">
      <c r="A82" s="204"/>
      <c r="B82" s="219" t="s">
        <v>449</v>
      </c>
      <c r="C82" s="219"/>
      <c r="D82" s="219"/>
      <c r="E82" s="219"/>
      <c r="F82" s="219"/>
      <c r="G82" s="219"/>
      <c r="H82" s="206"/>
      <c r="I82" s="207"/>
      <c r="J82" s="208"/>
      <c r="K82" s="208"/>
      <c r="L82" s="208"/>
      <c r="M82" s="208"/>
      <c r="N82" s="208"/>
      <c r="O82" s="208"/>
      <c r="P82" s="208"/>
      <c r="Q82" s="208"/>
      <c r="R82" s="208"/>
      <c r="S82" s="208"/>
      <c r="T82" s="208"/>
      <c r="U82" s="208"/>
      <c r="V82" s="208"/>
      <c r="W82" s="208"/>
      <c r="X82" s="208"/>
      <c r="Y82" s="208"/>
      <c r="Z82" s="208"/>
      <c r="AA82" s="208"/>
      <c r="AB82" s="208"/>
      <c r="AC82" s="208"/>
      <c r="AD82" s="208"/>
      <c r="AE82" s="208" t="s">
        <v>173</v>
      </c>
      <c r="AF82" s="208"/>
      <c r="AG82" s="208"/>
      <c r="AH82" s="208"/>
      <c r="AI82" s="208"/>
      <c r="AJ82" s="208"/>
      <c r="AK82" s="208"/>
      <c r="AL82" s="208"/>
      <c r="AM82" s="208"/>
      <c r="AN82" s="208"/>
      <c r="AO82" s="208"/>
      <c r="AP82" s="208"/>
      <c r="AQ82" s="208"/>
      <c r="AR82" s="208"/>
      <c r="AS82" s="208"/>
      <c r="AT82" s="208"/>
      <c r="AU82" s="208"/>
      <c r="AV82" s="208"/>
      <c r="AW82" s="208"/>
      <c r="AX82" s="208"/>
      <c r="AY82" s="208"/>
      <c r="AZ82" s="208"/>
      <c r="BA82" s="208"/>
      <c r="BB82" s="208"/>
      <c r="BC82" s="208"/>
      <c r="BD82" s="208"/>
      <c r="BE82" s="208"/>
      <c r="BF82" s="208"/>
      <c r="BG82" s="208"/>
      <c r="BH82" s="208"/>
    </row>
    <row r="83" customFormat="false" ht="12.75" hidden="false" customHeight="false" outlineLevel="1" collapsed="false">
      <c r="A83" s="209" t="n">
        <v>33</v>
      </c>
      <c r="B83" s="210" t="s">
        <v>925</v>
      </c>
      <c r="C83" s="211" t="s">
        <v>926</v>
      </c>
      <c r="D83" s="212" t="s">
        <v>221</v>
      </c>
      <c r="E83" s="213" t="n">
        <v>61.6</v>
      </c>
      <c r="F83" s="214"/>
      <c r="G83" s="215" t="n">
        <f aca="false">ROUND(E83*F83,2)</f>
        <v>0</v>
      </c>
      <c r="H83" s="206" t="s">
        <v>323</v>
      </c>
      <c r="I83" s="207" t="s">
        <v>486</v>
      </c>
      <c r="J83" s="208"/>
      <c r="K83" s="208"/>
      <c r="L83" s="208"/>
      <c r="M83" s="208"/>
      <c r="N83" s="208"/>
      <c r="O83" s="208"/>
      <c r="P83" s="208"/>
      <c r="Q83" s="208"/>
      <c r="R83" s="208"/>
      <c r="S83" s="208"/>
      <c r="T83" s="208"/>
      <c r="U83" s="208"/>
      <c r="V83" s="208"/>
      <c r="W83" s="208"/>
      <c r="X83" s="208"/>
      <c r="Y83" s="208"/>
      <c r="Z83" s="208"/>
      <c r="AA83" s="208"/>
      <c r="AB83" s="208"/>
      <c r="AC83" s="208"/>
      <c r="AD83" s="208"/>
      <c r="AE83" s="208" t="s">
        <v>155</v>
      </c>
      <c r="AF83" s="208"/>
      <c r="AG83" s="208"/>
      <c r="AH83" s="208"/>
      <c r="AI83" s="208"/>
      <c r="AJ83" s="208"/>
      <c r="AK83" s="208"/>
      <c r="AL83" s="208"/>
      <c r="AM83" s="208" t="n">
        <v>21</v>
      </c>
      <c r="AN83" s="208"/>
      <c r="AO83" s="208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208"/>
      <c r="BB83" s="208"/>
      <c r="BC83" s="208"/>
      <c r="BD83" s="208"/>
      <c r="BE83" s="208"/>
      <c r="BF83" s="208"/>
      <c r="BG83" s="208"/>
      <c r="BH83" s="208"/>
    </row>
    <row r="84" customFormat="false" ht="12.75" hidden="false" customHeight="true" outlineLevel="1" collapsed="false">
      <c r="A84" s="204"/>
      <c r="B84" s="219" t="s">
        <v>851</v>
      </c>
      <c r="C84" s="219"/>
      <c r="D84" s="219"/>
      <c r="E84" s="219"/>
      <c r="F84" s="219"/>
      <c r="G84" s="219"/>
      <c r="H84" s="206"/>
      <c r="I84" s="207"/>
      <c r="J84" s="208"/>
      <c r="K84" s="208"/>
      <c r="L84" s="208"/>
      <c r="M84" s="208"/>
      <c r="N84" s="208"/>
      <c r="O84" s="208"/>
      <c r="P84" s="208"/>
      <c r="Q84" s="208"/>
      <c r="R84" s="208"/>
      <c r="S84" s="208"/>
      <c r="T84" s="208"/>
      <c r="U84" s="208"/>
      <c r="V84" s="208"/>
      <c r="W84" s="208"/>
      <c r="X84" s="208"/>
      <c r="Y84" s="208"/>
      <c r="Z84" s="208"/>
      <c r="AA84" s="208"/>
      <c r="AB84" s="208"/>
      <c r="AC84" s="208" t="n">
        <v>0</v>
      </c>
      <c r="AD84" s="208"/>
      <c r="AE84" s="208"/>
      <c r="AF84" s="208"/>
      <c r="AG84" s="208"/>
      <c r="AH84" s="208"/>
      <c r="AI84" s="208"/>
      <c r="AJ84" s="208"/>
      <c r="AK84" s="208"/>
      <c r="AL84" s="208"/>
      <c r="AM84" s="208"/>
      <c r="AN84" s="208"/>
      <c r="AO84" s="208"/>
      <c r="AP84" s="208"/>
      <c r="AQ84" s="208"/>
      <c r="AR84" s="208"/>
      <c r="AS84" s="208"/>
      <c r="AT84" s="208"/>
      <c r="AU84" s="208"/>
      <c r="AV84" s="208"/>
      <c r="AW84" s="208"/>
      <c r="AX84" s="208"/>
      <c r="AY84" s="208"/>
      <c r="AZ84" s="208"/>
      <c r="BA84" s="208"/>
      <c r="BB84" s="208"/>
      <c r="BC84" s="208"/>
      <c r="BD84" s="208"/>
      <c r="BE84" s="208"/>
      <c r="BF84" s="208"/>
      <c r="BG84" s="208"/>
      <c r="BH84" s="208"/>
    </row>
    <row r="85" customFormat="false" ht="12.75" hidden="false" customHeight="true" outlineLevel="1" collapsed="false">
      <c r="A85" s="204"/>
      <c r="B85" s="219" t="s">
        <v>852</v>
      </c>
      <c r="C85" s="219"/>
      <c r="D85" s="219"/>
      <c r="E85" s="219"/>
      <c r="F85" s="219"/>
      <c r="G85" s="219"/>
      <c r="H85" s="206"/>
      <c r="I85" s="207"/>
      <c r="J85" s="208"/>
      <c r="K85" s="208"/>
      <c r="L85" s="208"/>
      <c r="M85" s="208"/>
      <c r="N85" s="208"/>
      <c r="O85" s="208"/>
      <c r="P85" s="208"/>
      <c r="Q85" s="208"/>
      <c r="R85" s="208"/>
      <c r="S85" s="208"/>
      <c r="T85" s="208"/>
      <c r="U85" s="208"/>
      <c r="V85" s="208"/>
      <c r="W85" s="208"/>
      <c r="X85" s="208"/>
      <c r="Y85" s="208"/>
      <c r="Z85" s="208"/>
      <c r="AA85" s="208"/>
      <c r="AB85" s="208"/>
      <c r="AC85" s="208"/>
      <c r="AD85" s="208"/>
      <c r="AE85" s="208" t="s">
        <v>173</v>
      </c>
      <c r="AF85" s="208"/>
      <c r="AG85" s="208"/>
      <c r="AH85" s="208"/>
      <c r="AI85" s="208"/>
      <c r="AJ85" s="208"/>
      <c r="AK85" s="208"/>
      <c r="AL85" s="208"/>
      <c r="AM85" s="208"/>
      <c r="AN85" s="208"/>
      <c r="AO85" s="208"/>
      <c r="AP85" s="208"/>
      <c r="AQ85" s="208"/>
      <c r="AR85" s="208"/>
      <c r="AS85" s="208"/>
      <c r="AT85" s="208"/>
      <c r="AU85" s="208"/>
      <c r="AV85" s="208"/>
      <c r="AW85" s="208"/>
      <c r="AX85" s="208"/>
      <c r="AY85" s="208"/>
      <c r="AZ85" s="208"/>
      <c r="BA85" s="208"/>
      <c r="BB85" s="208"/>
      <c r="BC85" s="208"/>
      <c r="BD85" s="208"/>
      <c r="BE85" s="208"/>
      <c r="BF85" s="208"/>
      <c r="BG85" s="208"/>
      <c r="BH85" s="208"/>
    </row>
    <row r="86" customFormat="false" ht="12.75" hidden="false" customHeight="false" outlineLevel="1" collapsed="false">
      <c r="A86" s="209" t="n">
        <v>34</v>
      </c>
      <c r="B86" s="210" t="s">
        <v>853</v>
      </c>
      <c r="C86" s="211" t="s">
        <v>854</v>
      </c>
      <c r="D86" s="212" t="s">
        <v>221</v>
      </c>
      <c r="E86" s="213" t="n">
        <v>61.6</v>
      </c>
      <c r="F86" s="214"/>
      <c r="G86" s="215" t="n">
        <f aca="false">ROUND(E86*F86,2)</f>
        <v>0</v>
      </c>
      <c r="H86" s="206" t="s">
        <v>323</v>
      </c>
      <c r="I86" s="207" t="s">
        <v>486</v>
      </c>
      <c r="J86" s="208"/>
      <c r="K86" s="208"/>
      <c r="L86" s="208"/>
      <c r="M86" s="208"/>
      <c r="N86" s="208"/>
      <c r="O86" s="208"/>
      <c r="P86" s="208"/>
      <c r="Q86" s="208"/>
      <c r="R86" s="208"/>
      <c r="S86" s="208"/>
      <c r="T86" s="208"/>
      <c r="U86" s="208"/>
      <c r="V86" s="208"/>
      <c r="W86" s="208"/>
      <c r="X86" s="208"/>
      <c r="Y86" s="208"/>
      <c r="Z86" s="208"/>
      <c r="AA86" s="208"/>
      <c r="AB86" s="208"/>
      <c r="AC86" s="208"/>
      <c r="AD86" s="208"/>
      <c r="AE86" s="208" t="s">
        <v>155</v>
      </c>
      <c r="AF86" s="208"/>
      <c r="AG86" s="208"/>
      <c r="AH86" s="208"/>
      <c r="AI86" s="208"/>
      <c r="AJ86" s="208"/>
      <c r="AK86" s="208"/>
      <c r="AL86" s="208"/>
      <c r="AM86" s="208" t="n">
        <v>21</v>
      </c>
      <c r="AN86" s="208"/>
      <c r="AO86" s="208"/>
      <c r="AP86" s="208"/>
      <c r="AQ86" s="208"/>
      <c r="AR86" s="208"/>
      <c r="AS86" s="208"/>
      <c r="AT86" s="208"/>
      <c r="AU86" s="208"/>
      <c r="AV86" s="208"/>
      <c r="AW86" s="208"/>
      <c r="AX86" s="208"/>
      <c r="AY86" s="208"/>
      <c r="AZ86" s="208"/>
      <c r="BA86" s="208"/>
      <c r="BB86" s="208"/>
      <c r="BC86" s="208"/>
      <c r="BD86" s="208"/>
      <c r="BE86" s="208"/>
      <c r="BF86" s="208"/>
      <c r="BG86" s="208"/>
      <c r="BH86" s="208"/>
    </row>
    <row r="87" customFormat="false" ht="12.75" hidden="false" customHeight="true" outlineLevel="1" collapsed="false">
      <c r="A87" s="204"/>
      <c r="B87" s="219" t="s">
        <v>855</v>
      </c>
      <c r="C87" s="219"/>
      <c r="D87" s="219"/>
      <c r="E87" s="219"/>
      <c r="F87" s="219"/>
      <c r="G87" s="219"/>
      <c r="H87" s="206"/>
      <c r="I87" s="207"/>
      <c r="J87" s="208"/>
      <c r="K87" s="208"/>
      <c r="L87" s="208"/>
      <c r="M87" s="208"/>
      <c r="N87" s="208"/>
      <c r="O87" s="208"/>
      <c r="P87" s="208"/>
      <c r="Q87" s="208"/>
      <c r="R87" s="208"/>
      <c r="S87" s="208"/>
      <c r="T87" s="208"/>
      <c r="U87" s="208"/>
      <c r="V87" s="208"/>
      <c r="W87" s="208"/>
      <c r="X87" s="208"/>
      <c r="Y87" s="208"/>
      <c r="Z87" s="208"/>
      <c r="AA87" s="208"/>
      <c r="AB87" s="208"/>
      <c r="AC87" s="208" t="n">
        <v>0</v>
      </c>
      <c r="AD87" s="208"/>
      <c r="AE87" s="208"/>
      <c r="AF87" s="208"/>
      <c r="AG87" s="208"/>
      <c r="AH87" s="208"/>
      <c r="AI87" s="208"/>
      <c r="AJ87" s="208"/>
      <c r="AK87" s="208"/>
      <c r="AL87" s="208"/>
      <c r="AM87" s="208"/>
      <c r="AN87" s="208"/>
      <c r="AO87" s="208"/>
      <c r="AP87" s="208"/>
      <c r="AQ87" s="208"/>
      <c r="AR87" s="208"/>
      <c r="AS87" s="208"/>
      <c r="AT87" s="208"/>
      <c r="AU87" s="208"/>
      <c r="AV87" s="208"/>
      <c r="AW87" s="208"/>
      <c r="AX87" s="208"/>
      <c r="AY87" s="208"/>
      <c r="AZ87" s="208"/>
      <c r="BA87" s="208"/>
      <c r="BB87" s="208"/>
      <c r="BC87" s="208"/>
      <c r="BD87" s="208"/>
      <c r="BE87" s="208"/>
      <c r="BF87" s="208"/>
      <c r="BG87" s="208"/>
      <c r="BH87" s="208"/>
    </row>
    <row r="88" customFormat="false" ht="12.75" hidden="false" customHeight="true" outlineLevel="1" collapsed="false">
      <c r="A88" s="204"/>
      <c r="B88" s="219" t="s">
        <v>856</v>
      </c>
      <c r="C88" s="219"/>
      <c r="D88" s="219"/>
      <c r="E88" s="219"/>
      <c r="F88" s="219"/>
      <c r="G88" s="219"/>
      <c r="H88" s="206"/>
      <c r="I88" s="207"/>
      <c r="J88" s="208"/>
      <c r="K88" s="208"/>
      <c r="L88" s="208"/>
      <c r="M88" s="208"/>
      <c r="N88" s="208"/>
      <c r="O88" s="208"/>
      <c r="P88" s="208"/>
      <c r="Q88" s="208"/>
      <c r="R88" s="208"/>
      <c r="S88" s="208"/>
      <c r="T88" s="208"/>
      <c r="U88" s="208"/>
      <c r="V88" s="208"/>
      <c r="W88" s="208"/>
      <c r="X88" s="208"/>
      <c r="Y88" s="208"/>
      <c r="Z88" s="208"/>
      <c r="AA88" s="208"/>
      <c r="AB88" s="208"/>
      <c r="AC88" s="208"/>
      <c r="AD88" s="208"/>
      <c r="AE88" s="208" t="s">
        <v>173</v>
      </c>
      <c r="AF88" s="208"/>
      <c r="AG88" s="208"/>
      <c r="AH88" s="208"/>
      <c r="AI88" s="208"/>
      <c r="AJ88" s="208"/>
      <c r="AK88" s="208"/>
      <c r="AL88" s="208"/>
      <c r="AM88" s="208"/>
      <c r="AN88" s="208"/>
      <c r="AO88" s="208"/>
      <c r="AP88" s="208"/>
      <c r="AQ88" s="208"/>
      <c r="AR88" s="208"/>
      <c r="AS88" s="208"/>
      <c r="AT88" s="208"/>
      <c r="AU88" s="208"/>
      <c r="AV88" s="208"/>
      <c r="AW88" s="208"/>
      <c r="AX88" s="208"/>
      <c r="AY88" s="208"/>
      <c r="AZ88" s="208"/>
      <c r="BA88" s="208"/>
      <c r="BB88" s="208"/>
      <c r="BC88" s="208"/>
      <c r="BD88" s="208"/>
      <c r="BE88" s="208"/>
      <c r="BF88" s="208"/>
      <c r="BG88" s="208"/>
      <c r="BH88" s="208"/>
    </row>
    <row r="89" customFormat="false" ht="12.75" hidden="false" customHeight="false" outlineLevel="1" collapsed="false">
      <c r="A89" s="209" t="n">
        <v>35</v>
      </c>
      <c r="B89" s="210" t="s">
        <v>927</v>
      </c>
      <c r="C89" s="211" t="s">
        <v>928</v>
      </c>
      <c r="D89" s="212" t="s">
        <v>337</v>
      </c>
      <c r="E89" s="213" t="n">
        <v>38</v>
      </c>
      <c r="F89" s="214"/>
      <c r="G89" s="215" t="n">
        <f aca="false">ROUND(E89*F89,2)</f>
        <v>0</v>
      </c>
      <c r="H89" s="206" t="s">
        <v>323</v>
      </c>
      <c r="I89" s="207" t="s">
        <v>486</v>
      </c>
      <c r="J89" s="208"/>
      <c r="K89" s="208"/>
      <c r="L89" s="208"/>
      <c r="M89" s="208"/>
      <c r="N89" s="208"/>
      <c r="O89" s="208"/>
      <c r="P89" s="208"/>
      <c r="Q89" s="208"/>
      <c r="R89" s="208"/>
      <c r="S89" s="208"/>
      <c r="T89" s="208"/>
      <c r="U89" s="208"/>
      <c r="V89" s="208"/>
      <c r="W89" s="208"/>
      <c r="X89" s="208"/>
      <c r="Y89" s="208"/>
      <c r="Z89" s="208"/>
      <c r="AA89" s="208"/>
      <c r="AB89" s="208"/>
      <c r="AC89" s="208"/>
      <c r="AD89" s="208"/>
      <c r="AE89" s="208" t="s">
        <v>155</v>
      </c>
      <c r="AF89" s="208"/>
      <c r="AG89" s="208"/>
      <c r="AH89" s="208"/>
      <c r="AI89" s="208"/>
      <c r="AJ89" s="208"/>
      <c r="AK89" s="208"/>
      <c r="AL89" s="208"/>
      <c r="AM89" s="208" t="n">
        <v>21</v>
      </c>
      <c r="AN89" s="208"/>
      <c r="AO89" s="208"/>
      <c r="AP89" s="208"/>
      <c r="AQ89" s="208"/>
      <c r="AR89" s="208"/>
      <c r="AS89" s="208"/>
      <c r="AT89" s="208"/>
      <c r="AU89" s="208"/>
      <c r="AV89" s="208"/>
      <c r="AW89" s="208"/>
      <c r="AX89" s="208"/>
      <c r="AY89" s="208"/>
      <c r="AZ89" s="208"/>
      <c r="BA89" s="208"/>
      <c r="BB89" s="208"/>
      <c r="BC89" s="208"/>
      <c r="BD89" s="208"/>
      <c r="BE89" s="208"/>
      <c r="BF89" s="208"/>
      <c r="BG89" s="208"/>
      <c r="BH89" s="208"/>
    </row>
    <row r="90" customFormat="false" ht="12.75" hidden="false" customHeight="false" outlineLevel="1" collapsed="false">
      <c r="A90" s="209" t="n">
        <v>36</v>
      </c>
      <c r="B90" s="210" t="s">
        <v>929</v>
      </c>
      <c r="C90" s="211" t="s">
        <v>930</v>
      </c>
      <c r="D90" s="212" t="s">
        <v>337</v>
      </c>
      <c r="E90" s="213" t="n">
        <v>38</v>
      </c>
      <c r="F90" s="214"/>
      <c r="G90" s="215" t="n">
        <f aca="false">ROUND(E90*F90,2)</f>
        <v>0</v>
      </c>
      <c r="H90" s="206"/>
      <c r="I90" s="207" t="s">
        <v>313</v>
      </c>
      <c r="J90" s="208"/>
      <c r="K90" s="208"/>
      <c r="L90" s="208"/>
      <c r="M90" s="208"/>
      <c r="N90" s="208"/>
      <c r="O90" s="208"/>
      <c r="P90" s="208"/>
      <c r="Q90" s="208"/>
      <c r="R90" s="208"/>
      <c r="S90" s="208"/>
      <c r="T90" s="208"/>
      <c r="U90" s="208"/>
      <c r="V90" s="208"/>
      <c r="W90" s="208"/>
      <c r="X90" s="208"/>
      <c r="Y90" s="208"/>
      <c r="Z90" s="208"/>
      <c r="AA90" s="208"/>
      <c r="AB90" s="208"/>
      <c r="AC90" s="208"/>
      <c r="AD90" s="208"/>
      <c r="AE90" s="208" t="s">
        <v>155</v>
      </c>
      <c r="AF90" s="208"/>
      <c r="AG90" s="208"/>
      <c r="AH90" s="208"/>
      <c r="AI90" s="208"/>
      <c r="AJ90" s="208"/>
      <c r="AK90" s="208"/>
      <c r="AL90" s="208"/>
      <c r="AM90" s="208" t="n">
        <v>21</v>
      </c>
      <c r="AN90" s="208"/>
      <c r="AO90" s="208"/>
      <c r="AP90" s="208"/>
      <c r="AQ90" s="208"/>
      <c r="AR90" s="208"/>
      <c r="AS90" s="208"/>
      <c r="AT90" s="208"/>
      <c r="AU90" s="208"/>
      <c r="AV90" s="208"/>
      <c r="AW90" s="208"/>
      <c r="AX90" s="208"/>
      <c r="AY90" s="208"/>
      <c r="AZ90" s="208"/>
      <c r="BA90" s="208"/>
      <c r="BB90" s="208"/>
      <c r="BC90" s="208"/>
      <c r="BD90" s="208"/>
      <c r="BE90" s="208"/>
      <c r="BF90" s="208"/>
      <c r="BG90" s="208"/>
      <c r="BH90" s="208"/>
    </row>
    <row r="91" customFormat="false" ht="12.75" hidden="false" customHeight="false" outlineLevel="1" collapsed="false">
      <c r="A91" s="209" t="n">
        <v>37</v>
      </c>
      <c r="B91" s="210" t="s">
        <v>931</v>
      </c>
      <c r="C91" s="211" t="s">
        <v>932</v>
      </c>
      <c r="D91" s="212" t="s">
        <v>221</v>
      </c>
      <c r="E91" s="213" t="n">
        <v>62.83</v>
      </c>
      <c r="F91" s="214"/>
      <c r="G91" s="215" t="n">
        <f aca="false">ROUND(E91*F91,2)</f>
        <v>0</v>
      </c>
      <c r="H91" s="206" t="s">
        <v>331</v>
      </c>
      <c r="I91" s="207" t="s">
        <v>486</v>
      </c>
      <c r="J91" s="208"/>
      <c r="K91" s="208"/>
      <c r="L91" s="208"/>
      <c r="M91" s="208"/>
      <c r="N91" s="208"/>
      <c r="O91" s="208"/>
      <c r="P91" s="208"/>
      <c r="Q91" s="208"/>
      <c r="R91" s="208"/>
      <c r="S91" s="208"/>
      <c r="T91" s="208"/>
      <c r="U91" s="208"/>
      <c r="V91" s="208"/>
      <c r="W91" s="208"/>
      <c r="X91" s="208"/>
      <c r="Y91" s="208"/>
      <c r="Z91" s="208"/>
      <c r="AA91" s="208"/>
      <c r="AB91" s="208"/>
      <c r="AC91" s="208"/>
      <c r="AD91" s="208"/>
      <c r="AE91" s="208" t="s">
        <v>155</v>
      </c>
      <c r="AF91" s="208"/>
      <c r="AG91" s="208"/>
      <c r="AH91" s="208"/>
      <c r="AI91" s="208"/>
      <c r="AJ91" s="208"/>
      <c r="AK91" s="208"/>
      <c r="AL91" s="208"/>
      <c r="AM91" s="208" t="n">
        <v>21</v>
      </c>
      <c r="AN91" s="208"/>
      <c r="AO91" s="208"/>
      <c r="AP91" s="208"/>
      <c r="AQ91" s="208"/>
      <c r="AR91" s="208"/>
      <c r="AS91" s="208"/>
      <c r="AT91" s="208"/>
      <c r="AU91" s="208"/>
      <c r="AV91" s="208"/>
      <c r="AW91" s="208"/>
      <c r="AX91" s="208"/>
      <c r="AY91" s="208"/>
      <c r="AZ91" s="208"/>
      <c r="BA91" s="208"/>
      <c r="BB91" s="208"/>
      <c r="BC91" s="208"/>
      <c r="BD91" s="208"/>
      <c r="BE91" s="208"/>
      <c r="BF91" s="208"/>
      <c r="BG91" s="208"/>
      <c r="BH91" s="208"/>
    </row>
    <row r="92" customFormat="false" ht="12.75" hidden="false" customHeight="false" outlineLevel="1" collapsed="false">
      <c r="A92" s="209" t="n">
        <v>38</v>
      </c>
      <c r="B92" s="210" t="s">
        <v>933</v>
      </c>
      <c r="C92" s="211" t="s">
        <v>934</v>
      </c>
      <c r="D92" s="212" t="s">
        <v>337</v>
      </c>
      <c r="E92" s="213" t="n">
        <v>38</v>
      </c>
      <c r="F92" s="214"/>
      <c r="G92" s="215" t="n">
        <f aca="false">ROUND(E92*F92,2)</f>
        <v>0</v>
      </c>
      <c r="H92" s="206" t="s">
        <v>331</v>
      </c>
      <c r="I92" s="207" t="s">
        <v>486</v>
      </c>
      <c r="J92" s="208"/>
      <c r="K92" s="208"/>
      <c r="L92" s="208"/>
      <c r="M92" s="208"/>
      <c r="N92" s="208"/>
      <c r="O92" s="208"/>
      <c r="P92" s="208"/>
      <c r="Q92" s="208"/>
      <c r="R92" s="208"/>
      <c r="S92" s="208"/>
      <c r="T92" s="208"/>
      <c r="U92" s="208"/>
      <c r="V92" s="208"/>
      <c r="W92" s="208"/>
      <c r="X92" s="208"/>
      <c r="Y92" s="208"/>
      <c r="Z92" s="208"/>
      <c r="AA92" s="208"/>
      <c r="AB92" s="208"/>
      <c r="AC92" s="208"/>
      <c r="AD92" s="208"/>
      <c r="AE92" s="208" t="s">
        <v>155</v>
      </c>
      <c r="AF92" s="208"/>
      <c r="AG92" s="208"/>
      <c r="AH92" s="208"/>
      <c r="AI92" s="208"/>
      <c r="AJ92" s="208"/>
      <c r="AK92" s="208"/>
      <c r="AL92" s="208"/>
      <c r="AM92" s="208" t="n">
        <v>21</v>
      </c>
      <c r="AN92" s="208"/>
      <c r="AO92" s="208"/>
      <c r="AP92" s="208"/>
      <c r="AQ92" s="208"/>
      <c r="AR92" s="208"/>
      <c r="AS92" s="208"/>
      <c r="AT92" s="208"/>
      <c r="AU92" s="208"/>
      <c r="AV92" s="208"/>
      <c r="AW92" s="208"/>
      <c r="AX92" s="208"/>
      <c r="AY92" s="208"/>
      <c r="AZ92" s="208"/>
      <c r="BA92" s="208"/>
      <c r="BB92" s="208"/>
      <c r="BC92" s="208"/>
      <c r="BD92" s="208"/>
      <c r="BE92" s="208"/>
      <c r="BF92" s="208"/>
      <c r="BG92" s="208"/>
      <c r="BH92" s="208"/>
    </row>
    <row r="93" customFormat="false" ht="12.75" hidden="false" customHeight="false" outlineLevel="1" collapsed="false">
      <c r="A93" s="209" t="n">
        <v>39</v>
      </c>
      <c r="B93" s="210" t="s">
        <v>935</v>
      </c>
      <c r="C93" s="211" t="s">
        <v>936</v>
      </c>
      <c r="D93" s="212" t="s">
        <v>337</v>
      </c>
      <c r="E93" s="213" t="n">
        <v>38</v>
      </c>
      <c r="F93" s="214"/>
      <c r="G93" s="215" t="n">
        <f aca="false">ROUND(E93*F93,2)</f>
        <v>0</v>
      </c>
      <c r="H93" s="206" t="s">
        <v>331</v>
      </c>
      <c r="I93" s="207" t="s">
        <v>486</v>
      </c>
      <c r="J93" s="208"/>
      <c r="K93" s="208"/>
      <c r="L93" s="208"/>
      <c r="M93" s="208"/>
      <c r="N93" s="208"/>
      <c r="O93" s="208"/>
      <c r="P93" s="208"/>
      <c r="Q93" s="208"/>
      <c r="R93" s="208"/>
      <c r="S93" s="208"/>
      <c r="T93" s="208"/>
      <c r="U93" s="208"/>
      <c r="V93" s="208"/>
      <c r="W93" s="208"/>
      <c r="X93" s="208"/>
      <c r="Y93" s="208"/>
      <c r="Z93" s="208"/>
      <c r="AA93" s="208"/>
      <c r="AB93" s="208"/>
      <c r="AC93" s="208"/>
      <c r="AD93" s="208"/>
      <c r="AE93" s="208" t="s">
        <v>155</v>
      </c>
      <c r="AF93" s="208"/>
      <c r="AG93" s="208"/>
      <c r="AH93" s="208"/>
      <c r="AI93" s="208"/>
      <c r="AJ93" s="208"/>
      <c r="AK93" s="208"/>
      <c r="AL93" s="208"/>
      <c r="AM93" s="208" t="n">
        <v>21</v>
      </c>
      <c r="AN93" s="208"/>
      <c r="AO93" s="208"/>
      <c r="AP93" s="208"/>
      <c r="AQ93" s="208"/>
      <c r="AR93" s="208"/>
      <c r="AS93" s="208"/>
      <c r="AT93" s="208"/>
      <c r="AU93" s="208"/>
      <c r="AV93" s="208"/>
      <c r="AW93" s="208"/>
      <c r="AX93" s="208"/>
      <c r="AY93" s="208"/>
      <c r="AZ93" s="208"/>
      <c r="BA93" s="208"/>
      <c r="BB93" s="208"/>
      <c r="BC93" s="208"/>
      <c r="BD93" s="208"/>
      <c r="BE93" s="208"/>
      <c r="BF93" s="208"/>
      <c r="BG93" s="208"/>
      <c r="BH93" s="208"/>
    </row>
    <row r="94" customFormat="false" ht="12.75" hidden="false" customHeight="false" outlineLevel="0" collapsed="false">
      <c r="A94" s="196" t="s">
        <v>147</v>
      </c>
      <c r="B94" s="197" t="s">
        <v>95</v>
      </c>
      <c r="C94" s="198" t="s">
        <v>96</v>
      </c>
      <c r="D94" s="199"/>
      <c r="E94" s="200"/>
      <c r="F94" s="220" t="n">
        <f aca="false">SUM(G95:G98)</f>
        <v>0</v>
      </c>
      <c r="G94" s="220"/>
      <c r="H94" s="202"/>
      <c r="I94" s="203"/>
      <c r="AE94" s="0" t="s">
        <v>148</v>
      </c>
    </row>
    <row r="95" customFormat="false" ht="12.75" hidden="false" customHeight="true" outlineLevel="1" collapsed="false">
      <c r="A95" s="204"/>
      <c r="B95" s="205" t="s">
        <v>388</v>
      </c>
      <c r="C95" s="205"/>
      <c r="D95" s="205"/>
      <c r="E95" s="205"/>
      <c r="F95" s="205"/>
      <c r="G95" s="205"/>
      <c r="H95" s="206"/>
      <c r="I95" s="207"/>
      <c r="J95" s="208"/>
      <c r="K95" s="208"/>
      <c r="L95" s="208"/>
      <c r="M95" s="208"/>
      <c r="N95" s="208"/>
      <c r="O95" s="208"/>
      <c r="P95" s="208"/>
      <c r="Q95" s="208"/>
      <c r="R95" s="208"/>
      <c r="S95" s="208"/>
      <c r="T95" s="208"/>
      <c r="U95" s="208"/>
      <c r="V95" s="208"/>
      <c r="W95" s="208"/>
      <c r="X95" s="208"/>
      <c r="Y95" s="208"/>
      <c r="Z95" s="208"/>
      <c r="AA95" s="208"/>
      <c r="AB95" s="208"/>
      <c r="AC95" s="208" t="n">
        <v>0</v>
      </c>
      <c r="AD95" s="208"/>
      <c r="AE95" s="208"/>
      <c r="AF95" s="208"/>
      <c r="AG95" s="208"/>
      <c r="AH95" s="208"/>
      <c r="AI95" s="208"/>
      <c r="AJ95" s="208"/>
      <c r="AK95" s="208"/>
      <c r="AL95" s="208"/>
      <c r="AM95" s="208"/>
      <c r="AN95" s="208"/>
      <c r="AO95" s="208"/>
      <c r="AP95" s="208"/>
      <c r="AQ95" s="208"/>
      <c r="AR95" s="208"/>
      <c r="AS95" s="208"/>
      <c r="AT95" s="208"/>
      <c r="AU95" s="208"/>
      <c r="AV95" s="208"/>
      <c r="AW95" s="208"/>
      <c r="AX95" s="208"/>
      <c r="AY95" s="208"/>
      <c r="AZ95" s="208"/>
      <c r="BA95" s="208"/>
      <c r="BB95" s="208"/>
      <c r="BC95" s="208"/>
      <c r="BD95" s="208"/>
      <c r="BE95" s="208"/>
      <c r="BF95" s="208"/>
      <c r="BG95" s="208"/>
      <c r="BH95" s="208"/>
    </row>
    <row r="96" customFormat="false" ht="12.75" hidden="false" customHeight="true" outlineLevel="1" collapsed="false">
      <c r="A96" s="204"/>
      <c r="B96" s="219" t="s">
        <v>389</v>
      </c>
      <c r="C96" s="219"/>
      <c r="D96" s="219"/>
      <c r="E96" s="219"/>
      <c r="F96" s="219"/>
      <c r="G96" s="219"/>
      <c r="H96" s="206"/>
      <c r="I96" s="207"/>
      <c r="J96" s="208"/>
      <c r="K96" s="208"/>
      <c r="L96" s="208"/>
      <c r="M96" s="208"/>
      <c r="N96" s="208"/>
      <c r="O96" s="208"/>
      <c r="P96" s="208"/>
      <c r="Q96" s="208"/>
      <c r="R96" s="208"/>
      <c r="S96" s="208"/>
      <c r="T96" s="208"/>
      <c r="U96" s="208"/>
      <c r="V96" s="208"/>
      <c r="W96" s="208"/>
      <c r="X96" s="208"/>
      <c r="Y96" s="208"/>
      <c r="Z96" s="208"/>
      <c r="AA96" s="208"/>
      <c r="AB96" s="208"/>
      <c r="AC96" s="208"/>
      <c r="AD96" s="208"/>
      <c r="AE96" s="208" t="s">
        <v>173</v>
      </c>
      <c r="AF96" s="208"/>
      <c r="AG96" s="208"/>
      <c r="AH96" s="208"/>
      <c r="AI96" s="208"/>
      <c r="AJ96" s="208"/>
      <c r="AK96" s="208"/>
      <c r="AL96" s="208"/>
      <c r="AM96" s="208"/>
      <c r="AN96" s="208"/>
      <c r="AO96" s="208"/>
      <c r="AP96" s="208"/>
      <c r="AQ96" s="208"/>
      <c r="AR96" s="208"/>
      <c r="AS96" s="208"/>
      <c r="AT96" s="208"/>
      <c r="AU96" s="208"/>
      <c r="AV96" s="208"/>
      <c r="AW96" s="208"/>
      <c r="AX96" s="208"/>
      <c r="AY96" s="208"/>
      <c r="AZ96" s="208"/>
      <c r="BA96" s="208"/>
      <c r="BB96" s="208"/>
      <c r="BC96" s="208"/>
      <c r="BD96" s="208"/>
      <c r="BE96" s="208"/>
      <c r="BF96" s="208"/>
      <c r="BG96" s="208"/>
      <c r="BH96" s="208"/>
    </row>
    <row r="97" customFormat="false" ht="12.75" hidden="false" customHeight="false" outlineLevel="1" collapsed="false">
      <c r="A97" s="209" t="n">
        <v>40</v>
      </c>
      <c r="B97" s="210" t="s">
        <v>390</v>
      </c>
      <c r="C97" s="211" t="s">
        <v>391</v>
      </c>
      <c r="D97" s="212" t="s">
        <v>392</v>
      </c>
      <c r="E97" s="213" t="n">
        <v>50.10476</v>
      </c>
      <c r="F97" s="214"/>
      <c r="G97" s="215" t="n">
        <f aca="false">ROUND(E97*F97,2)</f>
        <v>0</v>
      </c>
      <c r="H97" s="206" t="s">
        <v>323</v>
      </c>
      <c r="I97" s="207" t="s">
        <v>937</v>
      </c>
      <c r="J97" s="208"/>
      <c r="K97" s="208"/>
      <c r="L97" s="208"/>
      <c r="M97" s="208"/>
      <c r="N97" s="208"/>
      <c r="O97" s="208"/>
      <c r="P97" s="208"/>
      <c r="Q97" s="208"/>
      <c r="R97" s="208"/>
      <c r="S97" s="208"/>
      <c r="T97" s="208"/>
      <c r="U97" s="208"/>
      <c r="V97" s="208"/>
      <c r="W97" s="208"/>
      <c r="X97" s="208"/>
      <c r="Y97" s="208"/>
      <c r="Z97" s="208"/>
      <c r="AA97" s="208"/>
      <c r="AB97" s="208"/>
      <c r="AC97" s="208"/>
      <c r="AD97" s="208"/>
      <c r="AE97" s="208" t="s">
        <v>155</v>
      </c>
      <c r="AF97" s="208"/>
      <c r="AG97" s="208"/>
      <c r="AH97" s="208"/>
      <c r="AI97" s="208"/>
      <c r="AJ97" s="208"/>
      <c r="AK97" s="208"/>
      <c r="AL97" s="208"/>
      <c r="AM97" s="208" t="n">
        <v>21</v>
      </c>
      <c r="AN97" s="208"/>
      <c r="AO97" s="208"/>
      <c r="AP97" s="208"/>
      <c r="AQ97" s="208"/>
      <c r="AR97" s="208"/>
      <c r="AS97" s="208"/>
      <c r="AT97" s="208"/>
      <c r="AU97" s="208"/>
      <c r="AV97" s="208"/>
      <c r="AW97" s="208"/>
      <c r="AX97" s="208"/>
      <c r="AY97" s="208"/>
      <c r="AZ97" s="208"/>
      <c r="BA97" s="208"/>
      <c r="BB97" s="208"/>
      <c r="BC97" s="208"/>
      <c r="BD97" s="208"/>
      <c r="BE97" s="208"/>
      <c r="BF97" s="208"/>
      <c r="BG97" s="208"/>
      <c r="BH97" s="208"/>
    </row>
    <row r="98" customFormat="false" ht="13.5" hidden="false" customHeight="true" outlineLevel="1" collapsed="false">
      <c r="A98" s="221"/>
      <c r="B98" s="222"/>
      <c r="C98" s="223" t="s">
        <v>393</v>
      </c>
      <c r="D98" s="223"/>
      <c r="E98" s="223"/>
      <c r="F98" s="223"/>
      <c r="G98" s="223"/>
      <c r="H98" s="224"/>
      <c r="I98" s="225"/>
      <c r="J98" s="208"/>
      <c r="K98" s="208"/>
      <c r="L98" s="208"/>
      <c r="M98" s="208"/>
      <c r="N98" s="208"/>
      <c r="O98" s="208"/>
      <c r="P98" s="208"/>
      <c r="Q98" s="208"/>
      <c r="R98" s="208"/>
      <c r="S98" s="208"/>
      <c r="T98" s="208"/>
      <c r="U98" s="208"/>
      <c r="V98" s="208"/>
      <c r="W98" s="208"/>
      <c r="X98" s="208"/>
      <c r="Y98" s="208"/>
      <c r="Z98" s="208"/>
      <c r="AA98" s="208"/>
      <c r="AB98" s="208"/>
      <c r="AC98" s="208"/>
      <c r="AD98" s="208"/>
      <c r="AE98" s="208"/>
      <c r="AF98" s="208"/>
      <c r="AG98" s="208"/>
      <c r="AH98" s="208"/>
      <c r="AI98" s="208"/>
      <c r="AJ98" s="208"/>
      <c r="AK98" s="208"/>
      <c r="AL98" s="208"/>
      <c r="AM98" s="208"/>
      <c r="AN98" s="208"/>
      <c r="AO98" s="208"/>
      <c r="AP98" s="208"/>
      <c r="AQ98" s="208"/>
      <c r="AR98" s="208"/>
      <c r="AS98" s="208"/>
      <c r="AT98" s="208"/>
      <c r="AU98" s="208"/>
      <c r="AV98" s="208"/>
      <c r="AW98" s="208"/>
      <c r="AX98" s="208"/>
      <c r="AY98" s="208"/>
      <c r="AZ98" s="208"/>
      <c r="BA98" s="218" t="str">
        <f aca="false">C98</f>
        <v>na vzdálenost 15 m od hrany výkopu nebo od okraje šachty</v>
      </c>
      <c r="BB98" s="208"/>
      <c r="BC98" s="208"/>
      <c r="BD98" s="208"/>
      <c r="BE98" s="208"/>
      <c r="BF98" s="208"/>
      <c r="BG98" s="208"/>
      <c r="BH98" s="208"/>
    </row>
    <row r="99" customFormat="false" ht="12.75" hidden="true" customHeight="false" outlineLevel="0" collapsed="false">
      <c r="A99" s="108"/>
      <c r="B99" s="120"/>
      <c r="C99" s="226"/>
      <c r="D99" s="227"/>
      <c r="E99" s="228"/>
      <c r="F99" s="228"/>
      <c r="G99" s="228"/>
      <c r="H99" s="228"/>
      <c r="I99" s="229"/>
    </row>
    <row r="100" customFormat="false" ht="12.75" hidden="true" customHeight="false" outlineLevel="0" collapsed="false">
      <c r="A100" s="230"/>
      <c r="B100" s="231" t="s">
        <v>215</v>
      </c>
      <c r="C100" s="232"/>
      <c r="D100" s="233"/>
      <c r="E100" s="230"/>
      <c r="F100" s="230"/>
      <c r="G100" s="234" t="n">
        <f aca="false">F8+F67+F72+F94</f>
        <v>0</v>
      </c>
      <c r="H100" s="34"/>
      <c r="I100" s="34"/>
      <c r="AN100" s="0" t="n">
        <v>15</v>
      </c>
      <c r="AO100" s="0" t="n">
        <v>21</v>
      </c>
    </row>
    <row r="101" customFormat="false" ht="12.75" hidden="false" customHeight="false" outlineLevel="0" collapsed="false">
      <c r="A101" s="34"/>
      <c r="B101" s="235"/>
      <c r="C101" s="235"/>
      <c r="D101" s="236"/>
      <c r="E101" s="34"/>
      <c r="F101" s="34"/>
      <c r="G101" s="34"/>
      <c r="H101" s="34"/>
      <c r="I101" s="34"/>
      <c r="AN101" s="0" t="n">
        <f aca="false">SUMIF(AM8:AM100,AN100,G8:G100)</f>
        <v>0</v>
      </c>
      <c r="AO101" s="0" t="n">
        <f aca="false">SUMIF(AM8:AM100,AO100,G8:G100)</f>
        <v>0</v>
      </c>
    </row>
  </sheetData>
  <sheetProtection sheet="true" password="c49b"/>
  <mergeCells count="53">
    <mergeCell ref="A1:G1"/>
    <mergeCell ref="C7:G7"/>
    <mergeCell ref="F8:G8"/>
    <mergeCell ref="B9:G9"/>
    <mergeCell ref="B12:G12"/>
    <mergeCell ref="B13:G13"/>
    <mergeCell ref="B14:G14"/>
    <mergeCell ref="B16:G16"/>
    <mergeCell ref="B17:G17"/>
    <mergeCell ref="B18:G18"/>
    <mergeCell ref="B20:G20"/>
    <mergeCell ref="B21:G21"/>
    <mergeCell ref="B27:G27"/>
    <mergeCell ref="B28:G28"/>
    <mergeCell ref="B30:G30"/>
    <mergeCell ref="B31:G31"/>
    <mergeCell ref="B33:G33"/>
    <mergeCell ref="B34:G34"/>
    <mergeCell ref="B36:G36"/>
    <mergeCell ref="B37:G37"/>
    <mergeCell ref="B39:G39"/>
    <mergeCell ref="B40:G40"/>
    <mergeCell ref="B43:G43"/>
    <mergeCell ref="B44:G44"/>
    <mergeCell ref="B47:G47"/>
    <mergeCell ref="B48:G48"/>
    <mergeCell ref="C50:G50"/>
    <mergeCell ref="B51:G51"/>
    <mergeCell ref="B52:G52"/>
    <mergeCell ref="C54:G54"/>
    <mergeCell ref="B55:G55"/>
    <mergeCell ref="B56:G56"/>
    <mergeCell ref="C58:G58"/>
    <mergeCell ref="B59:G59"/>
    <mergeCell ref="B60:G60"/>
    <mergeCell ref="F67:G67"/>
    <mergeCell ref="B68:G68"/>
    <mergeCell ref="B69:G69"/>
    <mergeCell ref="F72:G72"/>
    <mergeCell ref="B73:G73"/>
    <mergeCell ref="B74:G74"/>
    <mergeCell ref="B76:G76"/>
    <mergeCell ref="B78:G78"/>
    <mergeCell ref="B81:G81"/>
    <mergeCell ref="B82:G82"/>
    <mergeCell ref="B84:G84"/>
    <mergeCell ref="B85:G85"/>
    <mergeCell ref="B87:G87"/>
    <mergeCell ref="B88:G88"/>
    <mergeCell ref="F94:G94"/>
    <mergeCell ref="B95:G95"/>
    <mergeCell ref="B96:G96"/>
    <mergeCell ref="C98:G98"/>
  </mergeCells>
  <printOptions headings="false" gridLines="false" gridLinesSet="true" horizontalCentered="false" verticalCentered="false"/>
  <pageMargins left="0.590277777777778" right="0.39375" top="0.7875" bottom="0.78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C29"/>
  <sheetViews>
    <sheetView windowProtection="fals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/>
  <cols>
    <col collapsed="false" hidden="false" max="1" min="1" style="0" width="10.3928571428571"/>
    <col collapsed="false" hidden="false" max="3" min="2" style="0" width="8.50510204081633"/>
    <col collapsed="false" hidden="false" max="4" min="4" style="0" width="10.6632653061225"/>
    <col collapsed="false" hidden="false" max="5" min="5" style="0" width="13.5"/>
    <col collapsed="false" hidden="false" max="6" min="6" style="0" width="10.1224489795918"/>
    <col collapsed="false" hidden="false" max="7" min="7" style="0" width="6.47959183673469"/>
    <col collapsed="false" hidden="false" max="8" min="8" style="0" width="18.4948979591837"/>
    <col collapsed="false" hidden="false" max="14" min="9" style="0" width="8.50510204081633"/>
    <col collapsed="false" hidden="true" max="16" min="15" style="0" width="0"/>
    <col collapsed="false" hidden="false" max="54" min="17" style="0" width="8.50510204081633"/>
    <col collapsed="false" hidden="false" max="55" min="55" style="0" width="46.7091836734694"/>
    <col collapsed="false" hidden="false" max="1025" min="56" style="0" width="8.50510204081633"/>
  </cols>
  <sheetData>
    <row r="1" customFormat="false" ht="13.5" hidden="false" customHeight="true" outlineLevel="0" collapsed="false">
      <c r="A1" s="94" t="s">
        <v>14</v>
      </c>
      <c r="B1" s="95" t="str">
        <f aca="false">Stavba!CisloStavby</f>
        <v>20131401_2017</v>
      </c>
      <c r="C1" s="96" t="str">
        <f aca="false">Stavba!NazevStavby</f>
        <v>REKONSTRUKCE MK A IS - STAVBA 1</v>
      </c>
      <c r="D1" s="96"/>
      <c r="E1" s="96"/>
      <c r="F1" s="96"/>
      <c r="G1" s="97"/>
      <c r="H1" s="98"/>
    </row>
    <row r="2" customFormat="false" ht="13.5" hidden="false" customHeight="true" outlineLevel="0" collapsed="false">
      <c r="A2" s="99" t="s">
        <v>116</v>
      </c>
      <c r="B2" s="137" t="s">
        <v>58</v>
      </c>
      <c r="C2" s="137" t="s">
        <v>59</v>
      </c>
      <c r="D2" s="137"/>
      <c r="E2" s="137"/>
      <c r="F2" s="137"/>
      <c r="G2" s="101" t="s">
        <v>117</v>
      </c>
      <c r="H2" s="237" t="s">
        <v>60</v>
      </c>
      <c r="O2" s="23" t="s">
        <v>216</v>
      </c>
    </row>
    <row r="3" customFormat="false" ht="13.5" hidden="false" customHeight="true" outlineLevel="0" collapsed="false">
      <c r="H3" s="93"/>
    </row>
    <row r="4" customFormat="false" ht="18" hidden="false" customHeight="true" outlineLevel="0" collapsed="false">
      <c r="A4" s="103" t="s">
        <v>118</v>
      </c>
      <c r="B4" s="103"/>
      <c r="C4" s="103"/>
      <c r="D4" s="103"/>
      <c r="E4" s="103"/>
      <c r="F4" s="103"/>
      <c r="G4" s="103"/>
      <c r="H4" s="103"/>
    </row>
    <row r="5" customFormat="false" ht="12.75" hidden="false" customHeight="true" outlineLevel="0" collapsed="false">
      <c r="H5" s="93"/>
    </row>
    <row r="6" customFormat="false" ht="15.75" hidden="false" customHeight="true" outlineLevel="0" collapsed="false">
      <c r="A6" s="104" t="s">
        <v>119</v>
      </c>
      <c r="B6" s="105" t="str">
        <f aca="false">B2</f>
        <v>SO-301</v>
      </c>
      <c r="H6" s="93"/>
    </row>
    <row r="7" customFormat="false" ht="15.75" hidden="false" customHeight="true" outlineLevel="0" collapsed="false">
      <c r="B7" s="106" t="str">
        <f aca="false">C2</f>
        <v>OPĚRNÉ ZDI</v>
      </c>
      <c r="C7" s="106"/>
      <c r="D7" s="106"/>
      <c r="E7" s="106"/>
      <c r="F7" s="106"/>
      <c r="G7" s="106"/>
      <c r="H7" s="93"/>
    </row>
    <row r="8" customFormat="false" ht="12.75" hidden="false" customHeight="true" outlineLevel="0" collapsed="false">
      <c r="H8" s="93"/>
    </row>
    <row r="9" customFormat="false" ht="12.75" hidden="false" customHeight="true" outlineLevel="0" collapsed="false">
      <c r="A9" s="104" t="s">
        <v>120</v>
      </c>
      <c r="B9" s="238" t="s">
        <v>938</v>
      </c>
      <c r="C9" s="238" t="s">
        <v>939</v>
      </c>
      <c r="D9" s="104"/>
      <c r="E9" s="104"/>
      <c r="F9" s="104"/>
      <c r="G9" s="104"/>
      <c r="H9" s="107"/>
      <c r="I9" s="104"/>
      <c r="J9" s="104"/>
    </row>
    <row r="10" customFormat="false" ht="12.75" hidden="false" customHeight="true" outlineLevel="0" collapsed="false">
      <c r="A10" s="104"/>
      <c r="B10" s="104"/>
      <c r="C10" s="104"/>
      <c r="D10" s="104"/>
      <c r="E10" s="104"/>
      <c r="F10" s="104"/>
      <c r="G10" s="104"/>
      <c r="H10" s="107"/>
      <c r="I10" s="104"/>
      <c r="J10" s="104"/>
    </row>
    <row r="11" customFormat="false" ht="12.75" hidden="false" customHeight="true" outlineLevel="0" collapsed="false">
      <c r="A11" s="104"/>
      <c r="B11" s="238" t="s">
        <v>940</v>
      </c>
      <c r="C11" s="238" t="s">
        <v>646</v>
      </c>
      <c r="D11" s="104"/>
      <c r="E11" s="104"/>
      <c r="F11" s="104"/>
      <c r="G11" s="104"/>
      <c r="H11" s="107"/>
      <c r="I11" s="104"/>
      <c r="J11" s="104"/>
    </row>
    <row r="12" customFormat="false" ht="12.75" hidden="false" customHeight="true" outlineLevel="0" collapsed="false">
      <c r="A12" s="104"/>
      <c r="B12" s="104"/>
      <c r="C12" s="104"/>
      <c r="D12" s="104"/>
      <c r="E12" s="104"/>
      <c r="F12" s="104"/>
      <c r="G12" s="104"/>
      <c r="H12" s="107"/>
      <c r="I12" s="104"/>
      <c r="J12" s="104"/>
    </row>
    <row r="13" customFormat="false" ht="12.75" hidden="false" customHeight="true" outlineLevel="0" collapsed="false">
      <c r="A13" s="104"/>
      <c r="B13" s="238" t="s">
        <v>60</v>
      </c>
      <c r="C13" s="104"/>
      <c r="D13" s="104"/>
      <c r="E13" s="104"/>
      <c r="F13" s="104"/>
      <c r="G13" s="104"/>
      <c r="H13" s="107"/>
      <c r="I13" s="104"/>
      <c r="J13" s="104"/>
    </row>
    <row r="14" customFormat="false" ht="12.75" hidden="false" customHeight="true" outlineLevel="0" collapsed="false">
      <c r="A14" s="104"/>
      <c r="B14" s="104"/>
      <c r="C14" s="104"/>
      <c r="D14" s="104"/>
      <c r="E14" s="104"/>
      <c r="F14" s="104"/>
      <c r="G14" s="104"/>
      <c r="H14" s="107"/>
      <c r="I14" s="104"/>
      <c r="J14" s="104"/>
    </row>
    <row r="15" customFormat="false" ht="12.75" hidden="false" customHeight="true" outlineLevel="0" collapsed="false">
      <c r="A15" s="104" t="s">
        <v>133</v>
      </c>
      <c r="B15" s="104"/>
      <c r="C15" s="238" t="s">
        <v>247</v>
      </c>
      <c r="D15" s="104"/>
      <c r="E15" s="104"/>
      <c r="F15" s="104"/>
      <c r="G15" s="104"/>
      <c r="H15" s="107"/>
      <c r="I15" s="104"/>
      <c r="J15" s="104"/>
    </row>
    <row r="16" customFormat="false" ht="12.75" hidden="false" customHeight="true" outlineLevel="0" collapsed="false">
      <c r="A16" s="104"/>
      <c r="B16" s="104"/>
      <c r="C16" s="104"/>
      <c r="D16" s="104"/>
      <c r="E16" s="104"/>
      <c r="F16" s="104"/>
      <c r="G16" s="104"/>
      <c r="H16" s="107"/>
      <c r="I16" s="104"/>
      <c r="J16" s="104"/>
    </row>
    <row r="17" customFormat="false" ht="12.75" hidden="false" customHeight="true" outlineLevel="0" collapsed="false">
      <c r="A17" s="138" t="s">
        <v>134</v>
      </c>
      <c r="B17" s="139"/>
      <c r="C17" s="139"/>
      <c r="D17" s="139"/>
      <c r="E17" s="139"/>
      <c r="F17" s="139"/>
      <c r="G17" s="139"/>
      <c r="H17" s="140"/>
      <c r="I17" s="104"/>
      <c r="J17" s="104"/>
    </row>
    <row r="18" customFormat="false" ht="12.75" hidden="false" customHeight="true" outlineLevel="0" collapsed="false">
      <c r="A18" s="141" t="s">
        <v>135</v>
      </c>
      <c r="B18" s="142"/>
      <c r="C18" s="143"/>
      <c r="D18" s="143"/>
      <c r="E18" s="143"/>
      <c r="F18" s="143"/>
      <c r="G18" s="144"/>
      <c r="H18" s="145" t="s">
        <v>136</v>
      </c>
      <c r="I18" s="104"/>
      <c r="J18" s="104"/>
    </row>
    <row r="19" customFormat="false" ht="12.75" hidden="false" customHeight="true" outlineLevel="0" collapsed="false">
      <c r="A19" s="146" t="s">
        <v>941</v>
      </c>
      <c r="B19" s="147" t="s">
        <v>942</v>
      </c>
      <c r="C19" s="148"/>
      <c r="D19" s="148"/>
      <c r="E19" s="148"/>
      <c r="F19" s="148"/>
      <c r="G19" s="149"/>
      <c r="H19" s="150" t="n">
        <f aca="false">'SO-301 301.01 Pol'!G91</f>
        <v>0</v>
      </c>
      <c r="I19" s="104"/>
      <c r="J19" s="104"/>
      <c r="O19" s="0" t="n">
        <f aca="false">'SO-301 301.01 Pol'!AN92</f>
        <v>0</v>
      </c>
      <c r="P19" s="0" t="n">
        <f aca="false">'SO-301 301.01 Pol'!AO92</f>
        <v>0</v>
      </c>
    </row>
    <row r="20" customFormat="false" ht="12.75" hidden="false" customHeight="true" outlineLevel="0" collapsed="false">
      <c r="A20" s="151"/>
      <c r="B20" s="152" t="s">
        <v>137</v>
      </c>
      <c r="C20" s="153"/>
      <c r="D20" s="154" t="str">
        <f aca="false">B2</f>
        <v>SO-301</v>
      </c>
      <c r="E20" s="153"/>
      <c r="F20" s="153"/>
      <c r="G20" s="155"/>
      <c r="H20" s="156" t="n">
        <f aca="false">SUM(H19:H19)</f>
        <v>0</v>
      </c>
      <c r="I20" s="104"/>
      <c r="J20" s="104"/>
    </row>
    <row r="21" customFormat="false" ht="12.75" hidden="false" customHeight="true" outlineLevel="0" collapsed="false">
      <c r="A21" s="104"/>
      <c r="B21" s="104"/>
      <c r="C21" s="104"/>
      <c r="D21" s="104"/>
      <c r="E21" s="104"/>
      <c r="F21" s="104"/>
      <c r="G21" s="104"/>
      <c r="H21" s="107"/>
      <c r="I21" s="104"/>
      <c r="J21" s="104"/>
    </row>
    <row r="22" customFormat="false" ht="13.5" hidden="false" customHeight="true" outlineLevel="0" collapsed="false">
      <c r="A22" s="138" t="s">
        <v>138</v>
      </c>
      <c r="B22" s="139"/>
      <c r="C22" s="139"/>
      <c r="D22" s="157" t="s">
        <v>941</v>
      </c>
      <c r="E22" s="158" t="s">
        <v>942</v>
      </c>
      <c r="F22" s="158"/>
      <c r="G22" s="158"/>
      <c r="H22" s="158"/>
      <c r="I22" s="104"/>
      <c r="J22" s="104"/>
      <c r="BC22" s="159" t="str">
        <f aca="false">E22</f>
        <v>Opěrná zeď OZ-01 - 04*</v>
      </c>
    </row>
    <row r="23" customFormat="false" ht="12.75" hidden="false" customHeight="true" outlineLevel="0" collapsed="false">
      <c r="A23" s="141" t="s">
        <v>139</v>
      </c>
      <c r="B23" s="142"/>
      <c r="C23" s="143"/>
      <c r="D23" s="143"/>
      <c r="E23" s="143"/>
      <c r="F23" s="143"/>
      <c r="G23" s="144"/>
      <c r="H23" s="145" t="s">
        <v>136</v>
      </c>
      <c r="I23" s="104"/>
      <c r="J23" s="104"/>
    </row>
    <row r="24" customFormat="false" ht="12.75" hidden="false" customHeight="true" outlineLevel="0" collapsed="false">
      <c r="A24" s="146" t="s">
        <v>75</v>
      </c>
      <c r="B24" s="147" t="s">
        <v>76</v>
      </c>
      <c r="C24" s="148"/>
      <c r="D24" s="148"/>
      <c r="E24" s="148"/>
      <c r="F24" s="148"/>
      <c r="G24" s="149"/>
      <c r="H24" s="160" t="n">
        <f aca="false">'SO-301 301.01 Pol'!F8</f>
        <v>0</v>
      </c>
      <c r="I24" s="104"/>
      <c r="J24" s="104"/>
    </row>
    <row r="25" customFormat="false" ht="12.75" hidden="false" customHeight="true" outlineLevel="0" collapsed="false">
      <c r="A25" s="146" t="s">
        <v>77</v>
      </c>
      <c r="B25" s="147" t="s">
        <v>78</v>
      </c>
      <c r="C25" s="148"/>
      <c r="D25" s="148"/>
      <c r="E25" s="148"/>
      <c r="F25" s="148"/>
      <c r="G25" s="149"/>
      <c r="H25" s="160" t="n">
        <f aca="false">'SO-301 301.01 Pol'!F46</f>
        <v>0</v>
      </c>
      <c r="I25" s="104"/>
      <c r="J25" s="104"/>
    </row>
    <row r="26" customFormat="false" ht="12.75" hidden="false" customHeight="true" outlineLevel="0" collapsed="false">
      <c r="A26" s="146" t="s">
        <v>79</v>
      </c>
      <c r="B26" s="147" t="s">
        <v>80</v>
      </c>
      <c r="C26" s="148"/>
      <c r="D26" s="148"/>
      <c r="E26" s="148"/>
      <c r="F26" s="148"/>
      <c r="G26" s="149"/>
      <c r="H26" s="160" t="n">
        <f aca="false">'SO-301 301.01 Pol'!F64</f>
        <v>0</v>
      </c>
      <c r="I26" s="104"/>
      <c r="J26" s="104"/>
    </row>
    <row r="27" customFormat="false" ht="12.75" hidden="false" customHeight="true" outlineLevel="0" collapsed="false">
      <c r="A27" s="146" t="s">
        <v>95</v>
      </c>
      <c r="B27" s="147" t="s">
        <v>96</v>
      </c>
      <c r="C27" s="148"/>
      <c r="D27" s="148"/>
      <c r="E27" s="148"/>
      <c r="F27" s="148"/>
      <c r="G27" s="149"/>
      <c r="H27" s="160" t="n">
        <f aca="false">'SO-301 301.01 Pol'!F68</f>
        <v>0</v>
      </c>
      <c r="I27" s="104"/>
      <c r="J27" s="104"/>
    </row>
    <row r="28" customFormat="false" ht="12.75" hidden="false" customHeight="true" outlineLevel="0" collapsed="false">
      <c r="A28" s="146" t="s">
        <v>105</v>
      </c>
      <c r="B28" s="147" t="s">
        <v>106</v>
      </c>
      <c r="C28" s="148"/>
      <c r="D28" s="148"/>
      <c r="E28" s="148"/>
      <c r="F28" s="148"/>
      <c r="G28" s="149"/>
      <c r="H28" s="160" t="n">
        <f aca="false">'SO-301 301.01 Pol'!F74</f>
        <v>0</v>
      </c>
      <c r="I28" s="104"/>
      <c r="J28" s="104"/>
    </row>
    <row r="29" customFormat="false" ht="12.75" hidden="false" customHeight="true" outlineLevel="0" collapsed="false">
      <c r="A29" s="151"/>
      <c r="B29" s="152" t="s">
        <v>140</v>
      </c>
      <c r="C29" s="153"/>
      <c r="D29" s="154" t="str">
        <f aca="false">D22</f>
        <v>301.01</v>
      </c>
      <c r="E29" s="153"/>
      <c r="F29" s="153"/>
      <c r="G29" s="155"/>
      <c r="H29" s="161" t="n">
        <f aca="false">SUM(H24:H28)</f>
        <v>0</v>
      </c>
      <c r="I29" s="104"/>
      <c r="J29" s="104"/>
    </row>
  </sheetData>
  <sheetProtection sheet="true" password="c49b"/>
  <mergeCells count="4">
    <mergeCell ref="C2:F2"/>
    <mergeCell ref="A4:H4"/>
    <mergeCell ref="B7:G7"/>
    <mergeCell ref="E22:H22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H9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/>
  <cols>
    <col collapsed="false" hidden="false" max="1" min="1" style="0" width="4.18367346938776"/>
    <col collapsed="false" hidden="false" max="2" min="2" style="23" width="14.1734693877551"/>
    <col collapsed="false" hidden="false" max="3" min="3" style="23" width="62.9081632653061"/>
    <col collapsed="false" hidden="false" max="4" min="4" style="0" width="4.45408163265306"/>
    <col collapsed="false" hidden="false" max="5" min="5" style="0" width="10.3928571428571"/>
    <col collapsed="false" hidden="false" max="6" min="6" style="0" width="9.71938775510204"/>
    <col collapsed="false" hidden="false" max="7" min="7" style="0" width="12.5561224489796"/>
    <col collapsed="false" hidden="false" max="9" min="8" style="0" width="8.50510204081633"/>
    <col collapsed="false" hidden="true" max="18" min="10" style="0" width="0"/>
    <col collapsed="false" hidden="false" max="28" min="19" style="0" width="8.50510204081633"/>
    <col collapsed="false" hidden="true" max="41" min="29" style="0" width="0"/>
    <col collapsed="false" hidden="false" max="52" min="42" style="0" width="8.50510204081633"/>
    <col collapsed="false" hidden="false" max="53" min="53" style="0" width="97.734693877551"/>
    <col collapsed="false" hidden="false" max="1025" min="54" style="0" width="8.50510204081633"/>
  </cols>
  <sheetData>
    <row r="1" customFormat="false" ht="16.5" hidden="false" customHeight="false" outlineLevel="0" collapsed="false">
      <c r="A1" s="162" t="s">
        <v>224</v>
      </c>
      <c r="B1" s="162"/>
      <c r="C1" s="162"/>
      <c r="D1" s="162"/>
      <c r="E1" s="162"/>
      <c r="F1" s="162"/>
      <c r="G1" s="162"/>
      <c r="AC1" s="0" t="s">
        <v>142</v>
      </c>
    </row>
    <row r="2" customFormat="false" ht="13.5" hidden="false" customHeight="false" outlineLevel="0" collapsed="false">
      <c r="A2" s="163" t="s">
        <v>122</v>
      </c>
      <c r="B2" s="164" t="s">
        <v>15</v>
      </c>
      <c r="C2" s="165" t="s">
        <v>17</v>
      </c>
      <c r="D2" s="166"/>
      <c r="E2" s="167"/>
      <c r="F2" s="167"/>
      <c r="G2" s="168"/>
    </row>
    <row r="3" customFormat="false" ht="12.75" hidden="false" customHeight="false" outlineLevel="0" collapsed="false">
      <c r="A3" s="169" t="s">
        <v>123</v>
      </c>
      <c r="B3" s="170" t="s">
        <v>58</v>
      </c>
      <c r="C3" s="171" t="s">
        <v>59</v>
      </c>
      <c r="D3" s="172"/>
      <c r="E3" s="173"/>
      <c r="F3" s="173"/>
      <c r="G3" s="174"/>
      <c r="AC3" s="23" t="s">
        <v>216</v>
      </c>
    </row>
    <row r="4" customFormat="false" ht="13.5" hidden="false" customHeight="false" outlineLevel="0" collapsed="false">
      <c r="A4" s="175" t="s">
        <v>124</v>
      </c>
      <c r="B4" s="176" t="s">
        <v>941</v>
      </c>
      <c r="C4" s="177" t="s">
        <v>942</v>
      </c>
      <c r="D4" s="178"/>
      <c r="E4" s="179"/>
      <c r="F4" s="179"/>
      <c r="G4" s="180"/>
    </row>
    <row r="5" customFormat="false" ht="14.25" hidden="false" customHeight="false" outlineLevel="0" collapsed="false">
      <c r="C5" s="181"/>
      <c r="D5" s="182"/>
    </row>
    <row r="6" customFormat="false" ht="27" hidden="false" customHeight="false" outlineLevel="0" collapsed="false">
      <c r="A6" s="183" t="s">
        <v>125</v>
      </c>
      <c r="B6" s="184" t="s">
        <v>126</v>
      </c>
      <c r="C6" s="185" t="s">
        <v>127</v>
      </c>
      <c r="D6" s="186" t="s">
        <v>128</v>
      </c>
      <c r="E6" s="187" t="s">
        <v>129</v>
      </c>
      <c r="F6" s="188" t="s">
        <v>130</v>
      </c>
      <c r="G6" s="183" t="s">
        <v>131</v>
      </c>
      <c r="H6" s="189" t="s">
        <v>143</v>
      </c>
      <c r="I6" s="190" t="s">
        <v>144</v>
      </c>
      <c r="J6" s="108"/>
    </row>
    <row r="7" customFormat="false" ht="12.75" hidden="false" customHeight="true" outlineLevel="0" collapsed="false">
      <c r="A7" s="191"/>
      <c r="B7" s="192" t="s">
        <v>145</v>
      </c>
      <c r="C7" s="193" t="s">
        <v>146</v>
      </c>
      <c r="D7" s="193"/>
      <c r="E7" s="193"/>
      <c r="F7" s="193"/>
      <c r="G7" s="193"/>
      <c r="H7" s="194"/>
      <c r="I7" s="195"/>
    </row>
    <row r="8" customFormat="false" ht="12.75" hidden="false" customHeight="false" outlineLevel="0" collapsed="false">
      <c r="A8" s="196" t="s">
        <v>147</v>
      </c>
      <c r="B8" s="197" t="s">
        <v>75</v>
      </c>
      <c r="C8" s="198" t="s">
        <v>76</v>
      </c>
      <c r="D8" s="199"/>
      <c r="E8" s="200"/>
      <c r="F8" s="201" t="n">
        <f aca="false">SUM(G9:G45)</f>
        <v>0</v>
      </c>
      <c r="G8" s="201"/>
      <c r="H8" s="202"/>
      <c r="I8" s="203"/>
      <c r="AE8" s="0" t="s">
        <v>148</v>
      </c>
    </row>
    <row r="9" customFormat="false" ht="12.75" hidden="false" customHeight="true" outlineLevel="1" collapsed="false">
      <c r="A9" s="204"/>
      <c r="B9" s="205" t="s">
        <v>943</v>
      </c>
      <c r="C9" s="205"/>
      <c r="D9" s="205"/>
      <c r="E9" s="205"/>
      <c r="F9" s="205"/>
      <c r="G9" s="205"/>
      <c r="H9" s="206"/>
      <c r="I9" s="207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  <c r="V9" s="208"/>
      <c r="W9" s="208"/>
      <c r="X9" s="208"/>
      <c r="Y9" s="208"/>
      <c r="Z9" s="208"/>
      <c r="AA9" s="208"/>
      <c r="AB9" s="208"/>
      <c r="AC9" s="208" t="n">
        <v>0</v>
      </c>
      <c r="AD9" s="208"/>
      <c r="AE9" s="208"/>
      <c r="AF9" s="208"/>
      <c r="AG9" s="208"/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customFormat="false" ht="12.75" hidden="false" customHeight="true" outlineLevel="1" collapsed="false">
      <c r="A10" s="204"/>
      <c r="B10" s="219" t="s">
        <v>944</v>
      </c>
      <c r="C10" s="219"/>
      <c r="D10" s="219"/>
      <c r="E10" s="219"/>
      <c r="F10" s="219"/>
      <c r="G10" s="219"/>
      <c r="H10" s="206"/>
      <c r="I10" s="207"/>
      <c r="J10" s="208"/>
      <c r="K10" s="208"/>
      <c r="L10" s="208"/>
      <c r="M10" s="208"/>
      <c r="N10" s="208"/>
      <c r="O10" s="208"/>
      <c r="P10" s="208"/>
      <c r="Q10" s="208"/>
      <c r="R10" s="208"/>
      <c r="S10" s="208"/>
      <c r="T10" s="208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  <c r="AE10" s="208" t="s">
        <v>173</v>
      </c>
      <c r="AF10" s="208"/>
      <c r="AG10" s="208"/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customFormat="false" ht="12.75" hidden="false" customHeight="true" outlineLevel="1" collapsed="false">
      <c r="A11" s="204"/>
      <c r="B11" s="219" t="s">
        <v>945</v>
      </c>
      <c r="C11" s="219"/>
      <c r="D11" s="219"/>
      <c r="E11" s="219"/>
      <c r="F11" s="219"/>
      <c r="G11" s="219"/>
      <c r="H11" s="206"/>
      <c r="I11" s="207"/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  <c r="U11" s="208"/>
      <c r="V11" s="208"/>
      <c r="W11" s="208"/>
      <c r="X11" s="208"/>
      <c r="Y11" s="208"/>
      <c r="Z11" s="208"/>
      <c r="AA11" s="208"/>
      <c r="AB11" s="208"/>
      <c r="AC11" s="208" t="n">
        <v>1</v>
      </c>
      <c r="AD11" s="208"/>
      <c r="AE11" s="208"/>
      <c r="AF11" s="208"/>
      <c r="AG11" s="208"/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customFormat="false" ht="12.75" hidden="false" customHeight="false" outlineLevel="1" collapsed="false">
      <c r="A12" s="209" t="n">
        <v>1</v>
      </c>
      <c r="B12" s="210" t="s">
        <v>946</v>
      </c>
      <c r="C12" s="211" t="s">
        <v>947</v>
      </c>
      <c r="D12" s="212" t="s">
        <v>247</v>
      </c>
      <c r="E12" s="213" t="n">
        <v>151.2</v>
      </c>
      <c r="F12" s="214"/>
      <c r="G12" s="215" t="n">
        <f aca="false">ROUND(E12*F12,2)</f>
        <v>0</v>
      </c>
      <c r="H12" s="206" t="s">
        <v>231</v>
      </c>
      <c r="I12" s="207" t="s">
        <v>486</v>
      </c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  <c r="AE12" s="208" t="s">
        <v>155</v>
      </c>
      <c r="AF12" s="208"/>
      <c r="AG12" s="208"/>
      <c r="AH12" s="208"/>
      <c r="AI12" s="208"/>
      <c r="AJ12" s="208"/>
      <c r="AK12" s="208"/>
      <c r="AL12" s="208"/>
      <c r="AM12" s="208" t="n">
        <v>21</v>
      </c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customFormat="false" ht="12.75" hidden="false" customHeight="false" outlineLevel="1" collapsed="false">
      <c r="A13" s="204"/>
      <c r="B13" s="216"/>
      <c r="C13" s="246" t="s">
        <v>948</v>
      </c>
      <c r="D13" s="247"/>
      <c r="E13" s="248" t="n">
        <v>151.2</v>
      </c>
      <c r="F13" s="215"/>
      <c r="G13" s="215"/>
      <c r="H13" s="206"/>
      <c r="I13" s="207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  <c r="AE13" s="208"/>
      <c r="AF13" s="208"/>
      <c r="AG13" s="208"/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customFormat="false" ht="12.75" hidden="false" customHeight="true" outlineLevel="1" collapsed="false">
      <c r="A14" s="204"/>
      <c r="B14" s="219" t="s">
        <v>943</v>
      </c>
      <c r="C14" s="219"/>
      <c r="D14" s="219"/>
      <c r="E14" s="219"/>
      <c r="F14" s="219"/>
      <c r="G14" s="219"/>
      <c r="H14" s="206"/>
      <c r="I14" s="207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 t="n">
        <v>0</v>
      </c>
      <c r="AD14" s="208"/>
      <c r="AE14" s="208"/>
      <c r="AF14" s="208"/>
      <c r="AG14" s="208"/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customFormat="false" ht="12.75" hidden="false" customHeight="true" outlineLevel="1" collapsed="false">
      <c r="A15" s="204"/>
      <c r="B15" s="219" t="s">
        <v>944</v>
      </c>
      <c r="C15" s="219"/>
      <c r="D15" s="219"/>
      <c r="E15" s="219"/>
      <c r="F15" s="219"/>
      <c r="G15" s="219"/>
      <c r="H15" s="206"/>
      <c r="I15" s="207"/>
      <c r="J15" s="208"/>
      <c r="K15" s="208"/>
      <c r="L15" s="208"/>
      <c r="M15" s="208"/>
      <c r="N15" s="208"/>
      <c r="O15" s="208"/>
      <c r="P15" s="208"/>
      <c r="Q15" s="208"/>
      <c r="R15" s="208"/>
      <c r="S15" s="208"/>
      <c r="T15" s="208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  <c r="AE15" s="208" t="s">
        <v>173</v>
      </c>
      <c r="AF15" s="208"/>
      <c r="AG15" s="208"/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customFormat="false" ht="12.75" hidden="false" customHeight="true" outlineLevel="1" collapsed="false">
      <c r="A16" s="204"/>
      <c r="B16" s="219" t="s">
        <v>949</v>
      </c>
      <c r="C16" s="219"/>
      <c r="D16" s="219"/>
      <c r="E16" s="219"/>
      <c r="F16" s="219"/>
      <c r="G16" s="219"/>
      <c r="H16" s="206"/>
      <c r="I16" s="207"/>
      <c r="J16" s="208"/>
      <c r="K16" s="208"/>
      <c r="L16" s="208"/>
      <c r="M16" s="208"/>
      <c r="N16" s="208"/>
      <c r="O16" s="208"/>
      <c r="P16" s="208"/>
      <c r="Q16" s="208"/>
      <c r="R16" s="208"/>
      <c r="S16" s="208"/>
      <c r="T16" s="208"/>
      <c r="U16" s="208"/>
      <c r="V16" s="208"/>
      <c r="W16" s="208"/>
      <c r="X16" s="208"/>
      <c r="Y16" s="208"/>
      <c r="Z16" s="208"/>
      <c r="AA16" s="208"/>
      <c r="AB16" s="208"/>
      <c r="AC16" s="208" t="n">
        <v>1</v>
      </c>
      <c r="AD16" s="208"/>
      <c r="AE16" s="208"/>
      <c r="AF16" s="208"/>
      <c r="AG16" s="208"/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customFormat="false" ht="12.75" hidden="false" customHeight="false" outlineLevel="1" collapsed="false">
      <c r="A17" s="209" t="n">
        <v>2</v>
      </c>
      <c r="B17" s="210" t="s">
        <v>950</v>
      </c>
      <c r="C17" s="211" t="s">
        <v>951</v>
      </c>
      <c r="D17" s="212" t="s">
        <v>247</v>
      </c>
      <c r="E17" s="213" t="n">
        <v>302.4</v>
      </c>
      <c r="F17" s="214"/>
      <c r="G17" s="215" t="n">
        <f aca="false">ROUND(E17*F17,2)</f>
        <v>0</v>
      </c>
      <c r="H17" s="206" t="s">
        <v>231</v>
      </c>
      <c r="I17" s="207" t="s">
        <v>154</v>
      </c>
      <c r="J17" s="208"/>
      <c r="K17" s="208"/>
      <c r="L17" s="208"/>
      <c r="M17" s="208"/>
      <c r="N17" s="208"/>
      <c r="O17" s="208"/>
      <c r="P17" s="208"/>
      <c r="Q17" s="208"/>
      <c r="R17" s="208"/>
      <c r="S17" s="208"/>
      <c r="T17" s="208"/>
      <c r="U17" s="208"/>
      <c r="V17" s="208"/>
      <c r="W17" s="208"/>
      <c r="X17" s="208"/>
      <c r="Y17" s="208"/>
      <c r="Z17" s="208"/>
      <c r="AA17" s="208"/>
      <c r="AB17" s="208"/>
      <c r="AC17" s="208"/>
      <c r="AD17" s="208"/>
      <c r="AE17" s="208" t="s">
        <v>155</v>
      </c>
      <c r="AF17" s="208"/>
      <c r="AG17" s="208"/>
      <c r="AH17" s="208"/>
      <c r="AI17" s="208"/>
      <c r="AJ17" s="208"/>
      <c r="AK17" s="208"/>
      <c r="AL17" s="208"/>
      <c r="AM17" s="208" t="n">
        <v>21</v>
      </c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customFormat="false" ht="12.75" hidden="false" customHeight="true" outlineLevel="1" collapsed="false">
      <c r="A18" s="204"/>
      <c r="B18" s="219" t="s">
        <v>943</v>
      </c>
      <c r="C18" s="219"/>
      <c r="D18" s="219"/>
      <c r="E18" s="219"/>
      <c r="F18" s="219"/>
      <c r="G18" s="219"/>
      <c r="H18" s="206"/>
      <c r="I18" s="207"/>
      <c r="J18" s="208"/>
      <c r="K18" s="208"/>
      <c r="L18" s="208"/>
      <c r="M18" s="208"/>
      <c r="N18" s="208"/>
      <c r="O18" s="208"/>
      <c r="P18" s="208"/>
      <c r="Q18" s="208"/>
      <c r="R18" s="208"/>
      <c r="S18" s="208"/>
      <c r="T18" s="208"/>
      <c r="U18" s="208"/>
      <c r="V18" s="208"/>
      <c r="W18" s="208"/>
      <c r="X18" s="208"/>
      <c r="Y18" s="208"/>
      <c r="Z18" s="208"/>
      <c r="AA18" s="208"/>
      <c r="AB18" s="208"/>
      <c r="AC18" s="208" t="n">
        <v>0</v>
      </c>
      <c r="AD18" s="208"/>
      <c r="AE18" s="208"/>
      <c r="AF18" s="208"/>
      <c r="AG18" s="208"/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customFormat="false" ht="12.75" hidden="false" customHeight="true" outlineLevel="1" collapsed="false">
      <c r="A19" s="204"/>
      <c r="B19" s="219" t="s">
        <v>944</v>
      </c>
      <c r="C19" s="219"/>
      <c r="D19" s="219"/>
      <c r="E19" s="219"/>
      <c r="F19" s="219"/>
      <c r="G19" s="219"/>
      <c r="H19" s="206"/>
      <c r="I19" s="207"/>
      <c r="J19" s="208"/>
      <c r="K19" s="208"/>
      <c r="L19" s="208"/>
      <c r="M19" s="208"/>
      <c r="N19" s="208"/>
      <c r="O19" s="208"/>
      <c r="P19" s="208"/>
      <c r="Q19" s="208"/>
      <c r="R19" s="208"/>
      <c r="S19" s="208"/>
      <c r="T19" s="208"/>
      <c r="U19" s="208"/>
      <c r="V19" s="208"/>
      <c r="W19" s="208"/>
      <c r="X19" s="208"/>
      <c r="Y19" s="208"/>
      <c r="Z19" s="208"/>
      <c r="AA19" s="208"/>
      <c r="AB19" s="208"/>
      <c r="AC19" s="208"/>
      <c r="AD19" s="208"/>
      <c r="AE19" s="208" t="s">
        <v>173</v>
      </c>
      <c r="AF19" s="208"/>
      <c r="AG19" s="208"/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customFormat="false" ht="12.75" hidden="false" customHeight="true" outlineLevel="1" collapsed="false">
      <c r="A20" s="204"/>
      <c r="B20" s="219" t="s">
        <v>952</v>
      </c>
      <c r="C20" s="219"/>
      <c r="D20" s="219"/>
      <c r="E20" s="219"/>
      <c r="F20" s="219"/>
      <c r="G20" s="219"/>
      <c r="H20" s="206"/>
      <c r="I20" s="207"/>
      <c r="J20" s="208"/>
      <c r="K20" s="208"/>
      <c r="L20" s="208"/>
      <c r="M20" s="208"/>
      <c r="N20" s="208"/>
      <c r="O20" s="208"/>
      <c r="P20" s="208"/>
      <c r="Q20" s="208"/>
      <c r="R20" s="208"/>
      <c r="S20" s="208"/>
      <c r="T20" s="208"/>
      <c r="U20" s="208"/>
      <c r="V20" s="208"/>
      <c r="W20" s="208"/>
      <c r="X20" s="208"/>
      <c r="Y20" s="208"/>
      <c r="Z20" s="208"/>
      <c r="AA20" s="208"/>
      <c r="AB20" s="208"/>
      <c r="AC20" s="208" t="n">
        <v>1</v>
      </c>
      <c r="AD20" s="208"/>
      <c r="AE20" s="208"/>
      <c r="AF20" s="208"/>
      <c r="AG20" s="208"/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customFormat="false" ht="12.75" hidden="false" customHeight="false" outlineLevel="1" collapsed="false">
      <c r="A21" s="209" t="n">
        <v>3</v>
      </c>
      <c r="B21" s="210" t="s">
        <v>953</v>
      </c>
      <c r="C21" s="211" t="s">
        <v>951</v>
      </c>
      <c r="D21" s="212" t="s">
        <v>247</v>
      </c>
      <c r="E21" s="213" t="n">
        <v>151.2</v>
      </c>
      <c r="F21" s="214"/>
      <c r="G21" s="215" t="n">
        <f aca="false">ROUND(E21*F21,2)</f>
        <v>0</v>
      </c>
      <c r="H21" s="206" t="s">
        <v>231</v>
      </c>
      <c r="I21" s="207" t="s">
        <v>154</v>
      </c>
      <c r="J21" s="208"/>
      <c r="K21" s="208"/>
      <c r="L21" s="208"/>
      <c r="M21" s="208"/>
      <c r="N21" s="208"/>
      <c r="O21" s="208"/>
      <c r="P21" s="208"/>
      <c r="Q21" s="208"/>
      <c r="R21" s="208"/>
      <c r="S21" s="208"/>
      <c r="T21" s="208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  <c r="AE21" s="208" t="s">
        <v>155</v>
      </c>
      <c r="AF21" s="208"/>
      <c r="AG21" s="208"/>
      <c r="AH21" s="208"/>
      <c r="AI21" s="208"/>
      <c r="AJ21" s="208"/>
      <c r="AK21" s="208"/>
      <c r="AL21" s="208"/>
      <c r="AM21" s="208" t="n">
        <v>21</v>
      </c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customFormat="false" ht="12.75" hidden="false" customHeight="true" outlineLevel="1" collapsed="false">
      <c r="A22" s="204"/>
      <c r="B22" s="219" t="s">
        <v>943</v>
      </c>
      <c r="C22" s="219"/>
      <c r="D22" s="219"/>
      <c r="E22" s="219"/>
      <c r="F22" s="219"/>
      <c r="G22" s="219"/>
      <c r="H22" s="206"/>
      <c r="I22" s="207"/>
      <c r="J22" s="208"/>
      <c r="K22" s="208"/>
      <c r="L22" s="208"/>
      <c r="M22" s="208"/>
      <c r="N22" s="208"/>
      <c r="O22" s="208"/>
      <c r="P22" s="208"/>
      <c r="Q22" s="208"/>
      <c r="R22" s="208"/>
      <c r="S22" s="208"/>
      <c r="T22" s="208"/>
      <c r="U22" s="208"/>
      <c r="V22" s="208"/>
      <c r="W22" s="208"/>
      <c r="X22" s="208"/>
      <c r="Y22" s="208"/>
      <c r="Z22" s="208"/>
      <c r="AA22" s="208"/>
      <c r="AB22" s="208"/>
      <c r="AC22" s="208" t="n">
        <v>0</v>
      </c>
      <c r="AD22" s="208"/>
      <c r="AE22" s="208"/>
      <c r="AF22" s="208"/>
      <c r="AG22" s="208"/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customFormat="false" ht="12.75" hidden="false" customHeight="true" outlineLevel="1" collapsed="false">
      <c r="A23" s="204"/>
      <c r="B23" s="219" t="s">
        <v>944</v>
      </c>
      <c r="C23" s="219"/>
      <c r="D23" s="219"/>
      <c r="E23" s="219"/>
      <c r="F23" s="219"/>
      <c r="G23" s="219"/>
      <c r="H23" s="206"/>
      <c r="I23" s="207"/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 t="s">
        <v>173</v>
      </c>
      <c r="AF23" s="208"/>
      <c r="AG23" s="208"/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customFormat="false" ht="12.75" hidden="false" customHeight="true" outlineLevel="1" collapsed="false">
      <c r="A24" s="204"/>
      <c r="B24" s="219" t="s">
        <v>954</v>
      </c>
      <c r="C24" s="219"/>
      <c r="D24" s="219"/>
      <c r="E24" s="219"/>
      <c r="F24" s="219"/>
      <c r="G24" s="219"/>
      <c r="H24" s="206"/>
      <c r="I24" s="207"/>
      <c r="J24" s="208"/>
      <c r="K24" s="208"/>
      <c r="L24" s="208"/>
      <c r="M24" s="208"/>
      <c r="N24" s="208"/>
      <c r="O24" s="208"/>
      <c r="P24" s="208"/>
      <c r="Q24" s="208"/>
      <c r="R24" s="208"/>
      <c r="S24" s="208"/>
      <c r="T24" s="208"/>
      <c r="U24" s="208"/>
      <c r="V24" s="208"/>
      <c r="W24" s="208"/>
      <c r="X24" s="208"/>
      <c r="Y24" s="208"/>
      <c r="Z24" s="208"/>
      <c r="AA24" s="208"/>
      <c r="AB24" s="208"/>
      <c r="AC24" s="208" t="n">
        <v>1</v>
      </c>
      <c r="AD24" s="208"/>
      <c r="AE24" s="208"/>
      <c r="AF24" s="208"/>
      <c r="AG24" s="208"/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customFormat="false" ht="12.75" hidden="false" customHeight="false" outlineLevel="1" collapsed="false">
      <c r="A25" s="209" t="n">
        <v>4</v>
      </c>
      <c r="B25" s="210" t="s">
        <v>955</v>
      </c>
      <c r="C25" s="211" t="s">
        <v>951</v>
      </c>
      <c r="D25" s="212" t="s">
        <v>247</v>
      </c>
      <c r="E25" s="213" t="n">
        <v>151.2</v>
      </c>
      <c r="F25" s="214"/>
      <c r="G25" s="215" t="n">
        <f aca="false">ROUND(E25*F25,2)</f>
        <v>0</v>
      </c>
      <c r="H25" s="206" t="s">
        <v>231</v>
      </c>
      <c r="I25" s="207" t="s">
        <v>154</v>
      </c>
      <c r="J25" s="208"/>
      <c r="K25" s="208"/>
      <c r="L25" s="208"/>
      <c r="M25" s="208"/>
      <c r="N25" s="208"/>
      <c r="O25" s="208"/>
      <c r="P25" s="208"/>
      <c r="Q25" s="208"/>
      <c r="R25" s="208"/>
      <c r="S25" s="208"/>
      <c r="T25" s="208"/>
      <c r="U25" s="208"/>
      <c r="V25" s="208"/>
      <c r="W25" s="208"/>
      <c r="X25" s="208"/>
      <c r="Y25" s="208"/>
      <c r="Z25" s="208"/>
      <c r="AA25" s="208"/>
      <c r="AB25" s="208"/>
      <c r="AC25" s="208"/>
      <c r="AD25" s="208"/>
      <c r="AE25" s="208" t="s">
        <v>155</v>
      </c>
      <c r="AF25" s="208"/>
      <c r="AG25" s="208"/>
      <c r="AH25" s="208"/>
      <c r="AI25" s="208"/>
      <c r="AJ25" s="208"/>
      <c r="AK25" s="208"/>
      <c r="AL25" s="208"/>
      <c r="AM25" s="208" t="n">
        <v>21</v>
      </c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customFormat="false" ht="12.75" hidden="false" customHeight="true" outlineLevel="1" collapsed="false">
      <c r="A26" s="204"/>
      <c r="B26" s="219" t="s">
        <v>288</v>
      </c>
      <c r="C26" s="219"/>
      <c r="D26" s="219"/>
      <c r="E26" s="219"/>
      <c r="F26" s="219"/>
      <c r="G26" s="219"/>
      <c r="H26" s="206"/>
      <c r="I26" s="207"/>
      <c r="J26" s="208"/>
      <c r="K26" s="208"/>
      <c r="L26" s="208"/>
      <c r="M26" s="208"/>
      <c r="N26" s="208"/>
      <c r="O26" s="208"/>
      <c r="P26" s="208"/>
      <c r="Q26" s="208"/>
      <c r="R26" s="208"/>
      <c r="S26" s="208"/>
      <c r="T26" s="208"/>
      <c r="U26" s="208"/>
      <c r="V26" s="208"/>
      <c r="W26" s="208"/>
      <c r="X26" s="208"/>
      <c r="Y26" s="208"/>
      <c r="Z26" s="208"/>
      <c r="AA26" s="208"/>
      <c r="AB26" s="208"/>
      <c r="AC26" s="208" t="n">
        <v>0</v>
      </c>
      <c r="AD26" s="208"/>
      <c r="AE26" s="208"/>
      <c r="AF26" s="208"/>
      <c r="AG26" s="208"/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customFormat="false" ht="12.75" hidden="false" customHeight="true" outlineLevel="1" collapsed="false">
      <c r="A27" s="204"/>
      <c r="B27" s="219" t="s">
        <v>289</v>
      </c>
      <c r="C27" s="219"/>
      <c r="D27" s="219"/>
      <c r="E27" s="219"/>
      <c r="F27" s="219"/>
      <c r="G27" s="219"/>
      <c r="H27" s="206"/>
      <c r="I27" s="207"/>
      <c r="J27" s="208"/>
      <c r="K27" s="208"/>
      <c r="L27" s="208"/>
      <c r="M27" s="208"/>
      <c r="N27" s="208"/>
      <c r="O27" s="208"/>
      <c r="P27" s="208"/>
      <c r="Q27" s="208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  <c r="AE27" s="208" t="s">
        <v>173</v>
      </c>
      <c r="AF27" s="208"/>
      <c r="AG27" s="208"/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customFormat="false" ht="12.75" hidden="false" customHeight="false" outlineLevel="1" collapsed="false">
      <c r="A28" s="209" t="n">
        <v>5</v>
      </c>
      <c r="B28" s="210" t="s">
        <v>290</v>
      </c>
      <c r="C28" s="211" t="s">
        <v>661</v>
      </c>
      <c r="D28" s="212" t="s">
        <v>247</v>
      </c>
      <c r="E28" s="213" t="n">
        <v>453.6</v>
      </c>
      <c r="F28" s="214"/>
      <c r="G28" s="215" t="n">
        <f aca="false">ROUND(E28*F28,2)</f>
        <v>0</v>
      </c>
      <c r="H28" s="206" t="s">
        <v>231</v>
      </c>
      <c r="I28" s="207" t="s">
        <v>486</v>
      </c>
      <c r="J28" s="208"/>
      <c r="K28" s="208"/>
      <c r="L28" s="208"/>
      <c r="M28" s="208"/>
      <c r="N28" s="208"/>
      <c r="O28" s="208"/>
      <c r="P28" s="208"/>
      <c r="Q28" s="208"/>
      <c r="R28" s="208"/>
      <c r="S28" s="208"/>
      <c r="T28" s="208"/>
      <c r="U28" s="208"/>
      <c r="V28" s="208"/>
      <c r="W28" s="208"/>
      <c r="X28" s="208"/>
      <c r="Y28" s="208"/>
      <c r="Z28" s="208"/>
      <c r="AA28" s="208"/>
      <c r="AB28" s="208"/>
      <c r="AC28" s="208"/>
      <c r="AD28" s="208"/>
      <c r="AE28" s="208" t="s">
        <v>155</v>
      </c>
      <c r="AF28" s="208"/>
      <c r="AG28" s="208"/>
      <c r="AH28" s="208"/>
      <c r="AI28" s="208"/>
      <c r="AJ28" s="208"/>
      <c r="AK28" s="208"/>
      <c r="AL28" s="208"/>
      <c r="AM28" s="208" t="n">
        <v>21</v>
      </c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customFormat="false" ht="12.75" hidden="false" customHeight="false" outlineLevel="1" collapsed="false">
      <c r="A29" s="209" t="n">
        <v>6</v>
      </c>
      <c r="B29" s="210" t="s">
        <v>292</v>
      </c>
      <c r="C29" s="211" t="s">
        <v>956</v>
      </c>
      <c r="D29" s="212" t="s">
        <v>247</v>
      </c>
      <c r="E29" s="213" t="n">
        <v>302.4</v>
      </c>
      <c r="F29" s="214"/>
      <c r="G29" s="215" t="n">
        <f aca="false">ROUND(E29*F29,2)</f>
        <v>0</v>
      </c>
      <c r="H29" s="206" t="s">
        <v>231</v>
      </c>
      <c r="I29" s="207" t="s">
        <v>154</v>
      </c>
      <c r="J29" s="208"/>
      <c r="K29" s="208"/>
      <c r="L29" s="208"/>
      <c r="M29" s="208"/>
      <c r="N29" s="208"/>
      <c r="O29" s="208"/>
      <c r="P29" s="208"/>
      <c r="Q29" s="208"/>
      <c r="R29" s="208"/>
      <c r="S29" s="208"/>
      <c r="T29" s="208"/>
      <c r="U29" s="208"/>
      <c r="V29" s="208"/>
      <c r="W29" s="208"/>
      <c r="X29" s="208"/>
      <c r="Y29" s="208"/>
      <c r="Z29" s="208"/>
      <c r="AA29" s="208"/>
      <c r="AB29" s="208"/>
      <c r="AC29" s="208"/>
      <c r="AD29" s="208"/>
      <c r="AE29" s="208" t="s">
        <v>155</v>
      </c>
      <c r="AF29" s="208"/>
      <c r="AG29" s="208"/>
      <c r="AH29" s="208"/>
      <c r="AI29" s="208"/>
      <c r="AJ29" s="208"/>
      <c r="AK29" s="208"/>
      <c r="AL29" s="208"/>
      <c r="AM29" s="208" t="n">
        <v>21</v>
      </c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customFormat="false" ht="12.75" hidden="false" customHeight="true" outlineLevel="1" collapsed="false">
      <c r="A30" s="204"/>
      <c r="B30" s="219" t="s">
        <v>298</v>
      </c>
      <c r="C30" s="219"/>
      <c r="D30" s="219"/>
      <c r="E30" s="219"/>
      <c r="F30" s="219"/>
      <c r="G30" s="219"/>
      <c r="H30" s="206"/>
      <c r="I30" s="207"/>
      <c r="J30" s="208"/>
      <c r="K30" s="208"/>
      <c r="L30" s="208"/>
      <c r="M30" s="208"/>
      <c r="N30" s="208"/>
      <c r="O30" s="208"/>
      <c r="P30" s="208"/>
      <c r="Q30" s="208"/>
      <c r="R30" s="208"/>
      <c r="S30" s="208"/>
      <c r="T30" s="208"/>
      <c r="U30" s="208"/>
      <c r="V30" s="208"/>
      <c r="W30" s="208"/>
      <c r="X30" s="208"/>
      <c r="Y30" s="208"/>
      <c r="Z30" s="208"/>
      <c r="AA30" s="208"/>
      <c r="AB30" s="208"/>
      <c r="AC30" s="208" t="n">
        <v>0</v>
      </c>
      <c r="AD30" s="208"/>
      <c r="AE30" s="208"/>
      <c r="AF30" s="208"/>
      <c r="AG30" s="208"/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customFormat="false" ht="12.75" hidden="false" customHeight="true" outlineLevel="1" collapsed="false">
      <c r="A31" s="204"/>
      <c r="B31" s="219" t="s">
        <v>299</v>
      </c>
      <c r="C31" s="219"/>
      <c r="D31" s="219"/>
      <c r="E31" s="219"/>
      <c r="F31" s="219"/>
      <c r="G31" s="219"/>
      <c r="H31" s="206"/>
      <c r="I31" s="207"/>
      <c r="J31" s="208"/>
      <c r="K31" s="208"/>
      <c r="L31" s="208"/>
      <c r="M31" s="208"/>
      <c r="N31" s="208"/>
      <c r="O31" s="208"/>
      <c r="P31" s="208"/>
      <c r="Q31" s="208"/>
      <c r="R31" s="208"/>
      <c r="S31" s="208"/>
      <c r="T31" s="208"/>
      <c r="U31" s="208"/>
      <c r="V31" s="208"/>
      <c r="W31" s="208"/>
      <c r="X31" s="208"/>
      <c r="Y31" s="208"/>
      <c r="Z31" s="208"/>
      <c r="AA31" s="208"/>
      <c r="AB31" s="208"/>
      <c r="AC31" s="208"/>
      <c r="AD31" s="208"/>
      <c r="AE31" s="208" t="s">
        <v>173</v>
      </c>
      <c r="AF31" s="208"/>
      <c r="AG31" s="208"/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customFormat="false" ht="12.75" hidden="false" customHeight="false" outlineLevel="1" collapsed="false">
      <c r="A32" s="209" t="n">
        <v>7</v>
      </c>
      <c r="B32" s="210" t="s">
        <v>300</v>
      </c>
      <c r="C32" s="211" t="s">
        <v>444</v>
      </c>
      <c r="D32" s="212" t="s">
        <v>247</v>
      </c>
      <c r="E32" s="213" t="n">
        <v>756</v>
      </c>
      <c r="F32" s="214"/>
      <c r="G32" s="215" t="n">
        <f aca="false">ROUND(E32*F32,2)</f>
        <v>0</v>
      </c>
      <c r="H32" s="206" t="s">
        <v>231</v>
      </c>
      <c r="I32" s="207" t="s">
        <v>486</v>
      </c>
      <c r="J32" s="208"/>
      <c r="K32" s="208"/>
      <c r="L32" s="208"/>
      <c r="M32" s="208"/>
      <c r="N32" s="208"/>
      <c r="O32" s="208"/>
      <c r="P32" s="208"/>
      <c r="Q32" s="208"/>
      <c r="R32" s="208"/>
      <c r="S32" s="208"/>
      <c r="T32" s="208"/>
      <c r="U32" s="208"/>
      <c r="V32" s="208"/>
      <c r="W32" s="208"/>
      <c r="X32" s="208"/>
      <c r="Y32" s="208"/>
      <c r="Z32" s="208"/>
      <c r="AA32" s="208"/>
      <c r="AB32" s="208"/>
      <c r="AC32" s="208"/>
      <c r="AD32" s="208"/>
      <c r="AE32" s="208" t="s">
        <v>155</v>
      </c>
      <c r="AF32" s="208"/>
      <c r="AG32" s="208"/>
      <c r="AH32" s="208"/>
      <c r="AI32" s="208"/>
      <c r="AJ32" s="208"/>
      <c r="AK32" s="208"/>
      <c r="AL32" s="208"/>
      <c r="AM32" s="208" t="n">
        <v>21</v>
      </c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customFormat="false" ht="12.75" hidden="false" customHeight="true" outlineLevel="1" collapsed="false">
      <c r="A33" s="204"/>
      <c r="B33" s="219" t="s">
        <v>302</v>
      </c>
      <c r="C33" s="219"/>
      <c r="D33" s="219"/>
      <c r="E33" s="219"/>
      <c r="F33" s="219"/>
      <c r="G33" s="219"/>
      <c r="H33" s="206"/>
      <c r="I33" s="207"/>
      <c r="J33" s="208"/>
      <c r="K33" s="208"/>
      <c r="L33" s="208"/>
      <c r="M33" s="208"/>
      <c r="N33" s="208"/>
      <c r="O33" s="208"/>
      <c r="P33" s="208"/>
      <c r="Q33" s="208"/>
      <c r="R33" s="208"/>
      <c r="S33" s="208"/>
      <c r="T33" s="208"/>
      <c r="U33" s="208"/>
      <c r="V33" s="208"/>
      <c r="W33" s="208"/>
      <c r="X33" s="208"/>
      <c r="Y33" s="208"/>
      <c r="Z33" s="208"/>
      <c r="AA33" s="208"/>
      <c r="AB33" s="208"/>
      <c r="AC33" s="208" t="n">
        <v>0</v>
      </c>
      <c r="AD33" s="208"/>
      <c r="AE33" s="208"/>
      <c r="AF33" s="208"/>
      <c r="AG33" s="208"/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customFormat="false" ht="12.75" hidden="false" customHeight="true" outlineLevel="1" collapsed="false">
      <c r="A34" s="204"/>
      <c r="B34" s="219" t="s">
        <v>303</v>
      </c>
      <c r="C34" s="219"/>
      <c r="D34" s="219"/>
      <c r="E34" s="219"/>
      <c r="F34" s="219"/>
      <c r="G34" s="219"/>
      <c r="H34" s="206"/>
      <c r="I34" s="207"/>
      <c r="J34" s="208"/>
      <c r="K34" s="208"/>
      <c r="L34" s="208"/>
      <c r="M34" s="208"/>
      <c r="N34" s="208"/>
      <c r="O34" s="208"/>
      <c r="P34" s="208"/>
      <c r="Q34" s="208"/>
      <c r="R34" s="208"/>
      <c r="S34" s="208"/>
      <c r="T34" s="208"/>
      <c r="U34" s="208"/>
      <c r="V34" s="208"/>
      <c r="W34" s="208"/>
      <c r="X34" s="208"/>
      <c r="Y34" s="208"/>
      <c r="Z34" s="208"/>
      <c r="AA34" s="208"/>
      <c r="AB34" s="208"/>
      <c r="AC34" s="208"/>
      <c r="AD34" s="208"/>
      <c r="AE34" s="208" t="s">
        <v>173</v>
      </c>
      <c r="AF34" s="208"/>
      <c r="AG34" s="208"/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customFormat="false" ht="12.75" hidden="false" customHeight="false" outlineLevel="1" collapsed="false">
      <c r="A35" s="209" t="n">
        <v>8</v>
      </c>
      <c r="B35" s="210" t="s">
        <v>304</v>
      </c>
      <c r="C35" s="211" t="s">
        <v>305</v>
      </c>
      <c r="D35" s="212" t="s">
        <v>247</v>
      </c>
      <c r="E35" s="213" t="n">
        <v>378</v>
      </c>
      <c r="F35" s="214"/>
      <c r="G35" s="215" t="n">
        <f aca="false">ROUND(E35*F35,2)</f>
        <v>0</v>
      </c>
      <c r="H35" s="206" t="s">
        <v>231</v>
      </c>
      <c r="I35" s="207" t="s">
        <v>486</v>
      </c>
      <c r="J35" s="208"/>
      <c r="K35" s="208"/>
      <c r="L35" s="208"/>
      <c r="M35" s="208"/>
      <c r="N35" s="208"/>
      <c r="O35" s="208"/>
      <c r="P35" s="208"/>
      <c r="Q35" s="208"/>
      <c r="R35" s="208"/>
      <c r="S35" s="208"/>
      <c r="T35" s="208"/>
      <c r="U35" s="208"/>
      <c r="V35" s="208"/>
      <c r="W35" s="208"/>
      <c r="X35" s="208"/>
      <c r="Y35" s="208"/>
      <c r="Z35" s="208"/>
      <c r="AA35" s="208"/>
      <c r="AB35" s="208"/>
      <c r="AC35" s="208"/>
      <c r="AD35" s="208"/>
      <c r="AE35" s="208" t="s">
        <v>155</v>
      </c>
      <c r="AF35" s="208"/>
      <c r="AG35" s="208"/>
      <c r="AH35" s="208"/>
      <c r="AI35" s="208"/>
      <c r="AJ35" s="208"/>
      <c r="AK35" s="208"/>
      <c r="AL35" s="208"/>
      <c r="AM35" s="208" t="n">
        <v>21</v>
      </c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customFormat="false" ht="12.75" hidden="false" customHeight="true" outlineLevel="1" collapsed="false">
      <c r="A36" s="204"/>
      <c r="B36" s="216"/>
      <c r="C36" s="217" t="s">
        <v>306</v>
      </c>
      <c r="D36" s="217"/>
      <c r="E36" s="217"/>
      <c r="F36" s="217"/>
      <c r="G36" s="217"/>
      <c r="H36" s="206"/>
      <c r="I36" s="207"/>
      <c r="J36" s="208"/>
      <c r="K36" s="208"/>
      <c r="L36" s="208"/>
      <c r="M36" s="208"/>
      <c r="N36" s="208"/>
      <c r="O36" s="208"/>
      <c r="P36" s="208"/>
      <c r="Q36" s="208"/>
      <c r="R36" s="208"/>
      <c r="S36" s="208"/>
      <c r="T36" s="208"/>
      <c r="U36" s="208"/>
      <c r="V36" s="208"/>
      <c r="W36" s="208"/>
      <c r="X36" s="208"/>
      <c r="Y36" s="208"/>
      <c r="Z36" s="208"/>
      <c r="AA36" s="208"/>
      <c r="AB36" s="208"/>
      <c r="AC36" s="208"/>
      <c r="AD36" s="208"/>
      <c r="AE36" s="208"/>
      <c r="AF36" s="208"/>
      <c r="AG36" s="208"/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18" t="str">
        <f aca="false">C36</f>
        <v>včetně strojního přemístění materiálu pro zásyp ze vzdálenosti do 10 m od okraje zásypu</v>
      </c>
      <c r="BB36" s="208"/>
      <c r="BC36" s="208"/>
      <c r="BD36" s="208"/>
      <c r="BE36" s="208"/>
      <c r="BF36" s="208"/>
      <c r="BG36" s="208"/>
      <c r="BH36" s="208"/>
    </row>
    <row r="37" customFormat="false" ht="12.75" hidden="false" customHeight="false" outlineLevel="1" collapsed="false">
      <c r="A37" s="204"/>
      <c r="B37" s="216"/>
      <c r="C37" s="246" t="s">
        <v>957</v>
      </c>
      <c r="D37" s="247"/>
      <c r="E37" s="248" t="n">
        <v>378</v>
      </c>
      <c r="F37" s="215"/>
      <c r="G37" s="215"/>
      <c r="H37" s="206"/>
      <c r="I37" s="207"/>
      <c r="J37" s="208"/>
      <c r="K37" s="208"/>
      <c r="L37" s="208"/>
      <c r="M37" s="208"/>
      <c r="N37" s="208"/>
      <c r="O37" s="208"/>
      <c r="P37" s="208"/>
      <c r="Q37" s="208"/>
      <c r="R37" s="208"/>
      <c r="S37" s="208"/>
      <c r="T37" s="208"/>
      <c r="U37" s="208"/>
      <c r="V37" s="208"/>
      <c r="W37" s="208"/>
      <c r="X37" s="208"/>
      <c r="Y37" s="208"/>
      <c r="Z37" s="208"/>
      <c r="AA37" s="208"/>
      <c r="AB37" s="208"/>
      <c r="AC37" s="208"/>
      <c r="AD37" s="208"/>
      <c r="AE37" s="208"/>
      <c r="AF37" s="208"/>
      <c r="AG37" s="208"/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customFormat="false" ht="12.75" hidden="false" customHeight="true" outlineLevel="1" collapsed="false">
      <c r="A38" s="204"/>
      <c r="B38" s="219" t="s">
        <v>663</v>
      </c>
      <c r="C38" s="219"/>
      <c r="D38" s="219"/>
      <c r="E38" s="219"/>
      <c r="F38" s="219"/>
      <c r="G38" s="219"/>
      <c r="H38" s="206"/>
      <c r="I38" s="207"/>
      <c r="J38" s="208"/>
      <c r="K38" s="208"/>
      <c r="L38" s="208"/>
      <c r="M38" s="208"/>
      <c r="N38" s="208"/>
      <c r="O38" s="208"/>
      <c r="P38" s="208"/>
      <c r="Q38" s="208"/>
      <c r="R38" s="208"/>
      <c r="S38" s="208"/>
      <c r="T38" s="208"/>
      <c r="U38" s="208"/>
      <c r="V38" s="208"/>
      <c r="W38" s="208"/>
      <c r="X38" s="208"/>
      <c r="Y38" s="208"/>
      <c r="Z38" s="208"/>
      <c r="AA38" s="208"/>
      <c r="AB38" s="208"/>
      <c r="AC38" s="208" t="n">
        <v>0</v>
      </c>
      <c r="AD38" s="208"/>
      <c r="AE38" s="208"/>
      <c r="AF38" s="208"/>
      <c r="AG38" s="208"/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customFormat="false" ht="12.75" hidden="false" customHeight="true" outlineLevel="1" collapsed="false">
      <c r="A39" s="204"/>
      <c r="B39" s="219" t="s">
        <v>664</v>
      </c>
      <c r="C39" s="219"/>
      <c r="D39" s="219"/>
      <c r="E39" s="219"/>
      <c r="F39" s="219"/>
      <c r="G39" s="219"/>
      <c r="H39" s="206"/>
      <c r="I39" s="207"/>
      <c r="J39" s="208"/>
      <c r="K39" s="208"/>
      <c r="L39" s="208"/>
      <c r="M39" s="208"/>
      <c r="N39" s="208"/>
      <c r="O39" s="208"/>
      <c r="P39" s="208"/>
      <c r="Q39" s="208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  <c r="AE39" s="208" t="s">
        <v>173</v>
      </c>
      <c r="AF39" s="208"/>
      <c r="AG39" s="208"/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customFormat="false" ht="12.75" hidden="false" customHeight="false" outlineLevel="1" collapsed="false">
      <c r="A40" s="209" t="n">
        <v>9</v>
      </c>
      <c r="B40" s="210" t="s">
        <v>665</v>
      </c>
      <c r="C40" s="211" t="s">
        <v>666</v>
      </c>
      <c r="D40" s="212" t="s">
        <v>273</v>
      </c>
      <c r="E40" s="213" t="n">
        <v>1390.5</v>
      </c>
      <c r="F40" s="214"/>
      <c r="G40" s="215" t="n">
        <f aca="false">ROUND(E40*F40,2)</f>
        <v>0</v>
      </c>
      <c r="H40" s="206" t="s">
        <v>231</v>
      </c>
      <c r="I40" s="207" t="s">
        <v>486</v>
      </c>
      <c r="J40" s="208"/>
      <c r="K40" s="208"/>
      <c r="L40" s="208"/>
      <c r="M40" s="208"/>
      <c r="N40" s="208"/>
      <c r="O40" s="208"/>
      <c r="P40" s="208"/>
      <c r="Q40" s="208"/>
      <c r="R40" s="208"/>
      <c r="S40" s="208"/>
      <c r="T40" s="208"/>
      <c r="U40" s="208"/>
      <c r="V40" s="208"/>
      <c r="W40" s="208"/>
      <c r="X40" s="208"/>
      <c r="Y40" s="208"/>
      <c r="Z40" s="208"/>
      <c r="AA40" s="208"/>
      <c r="AB40" s="208"/>
      <c r="AC40" s="208"/>
      <c r="AD40" s="208"/>
      <c r="AE40" s="208" t="s">
        <v>155</v>
      </c>
      <c r="AF40" s="208"/>
      <c r="AG40" s="208"/>
      <c r="AH40" s="208"/>
      <c r="AI40" s="208"/>
      <c r="AJ40" s="208"/>
      <c r="AK40" s="208"/>
      <c r="AL40" s="208"/>
      <c r="AM40" s="208" t="n">
        <v>21</v>
      </c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customFormat="false" ht="12.75" hidden="false" customHeight="false" outlineLevel="1" collapsed="false">
      <c r="A41" s="209" t="n">
        <v>10</v>
      </c>
      <c r="B41" s="210" t="s">
        <v>311</v>
      </c>
      <c r="C41" s="211" t="s">
        <v>312</v>
      </c>
      <c r="D41" s="212" t="s">
        <v>247</v>
      </c>
      <c r="E41" s="213" t="n">
        <v>378</v>
      </c>
      <c r="F41" s="214"/>
      <c r="G41" s="215" t="n">
        <f aca="false">ROUND(E41*F41,2)</f>
        <v>0</v>
      </c>
      <c r="H41" s="206"/>
      <c r="I41" s="207" t="s">
        <v>313</v>
      </c>
      <c r="J41" s="208"/>
      <c r="K41" s="208"/>
      <c r="L41" s="208"/>
      <c r="M41" s="208"/>
      <c r="N41" s="208"/>
      <c r="O41" s="208"/>
      <c r="P41" s="208"/>
      <c r="Q41" s="208"/>
      <c r="R41" s="208"/>
      <c r="S41" s="208"/>
      <c r="T41" s="208"/>
      <c r="U41" s="208"/>
      <c r="V41" s="208"/>
      <c r="W41" s="208"/>
      <c r="X41" s="208"/>
      <c r="Y41" s="208"/>
      <c r="Z41" s="208"/>
      <c r="AA41" s="208"/>
      <c r="AB41" s="208"/>
      <c r="AC41" s="208"/>
      <c r="AD41" s="208"/>
      <c r="AE41" s="208" t="s">
        <v>314</v>
      </c>
      <c r="AF41" s="208" t="n">
        <v>1</v>
      </c>
      <c r="AG41" s="208"/>
      <c r="AH41" s="208"/>
      <c r="AI41" s="208"/>
      <c r="AJ41" s="208"/>
      <c r="AK41" s="208"/>
      <c r="AL41" s="208"/>
      <c r="AM41" s="208" t="n">
        <v>21</v>
      </c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customFormat="false" ht="12.75" hidden="false" customHeight="false" outlineLevel="1" collapsed="false">
      <c r="A42" s="204"/>
      <c r="B42" s="216"/>
      <c r="C42" s="246" t="s">
        <v>958</v>
      </c>
      <c r="D42" s="247"/>
      <c r="E42" s="248" t="n">
        <v>378</v>
      </c>
      <c r="F42" s="215"/>
      <c r="G42" s="215"/>
      <c r="H42" s="206"/>
      <c r="I42" s="207"/>
      <c r="J42" s="208"/>
      <c r="K42" s="208"/>
      <c r="L42" s="208"/>
      <c r="M42" s="208"/>
      <c r="N42" s="208"/>
      <c r="O42" s="208"/>
      <c r="P42" s="208"/>
      <c r="Q42" s="208"/>
      <c r="R42" s="208"/>
      <c r="S42" s="208"/>
      <c r="T42" s="208"/>
      <c r="U42" s="208"/>
      <c r="V42" s="208"/>
      <c r="W42" s="208"/>
      <c r="X42" s="208"/>
      <c r="Y42" s="208"/>
      <c r="Z42" s="208"/>
      <c r="AA42" s="208"/>
      <c r="AB42" s="208"/>
      <c r="AC42" s="208"/>
      <c r="AD42" s="208"/>
      <c r="AE42" s="208"/>
      <c r="AF42" s="208"/>
      <c r="AG42" s="208"/>
      <c r="AH42" s="208"/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customFormat="false" ht="12.75" hidden="false" customHeight="false" outlineLevel="1" collapsed="false">
      <c r="A43" s="209" t="n">
        <v>11</v>
      </c>
      <c r="B43" s="210" t="s">
        <v>317</v>
      </c>
      <c r="C43" s="211" t="s">
        <v>959</v>
      </c>
      <c r="D43" s="212" t="s">
        <v>247</v>
      </c>
      <c r="E43" s="213" t="n">
        <v>378</v>
      </c>
      <c r="F43" s="214"/>
      <c r="G43" s="215" t="n">
        <f aca="false">ROUND(E43*F43,2)</f>
        <v>0</v>
      </c>
      <c r="H43" s="206"/>
      <c r="I43" s="207" t="s">
        <v>313</v>
      </c>
      <c r="J43" s="208"/>
      <c r="K43" s="208"/>
      <c r="L43" s="208"/>
      <c r="M43" s="208"/>
      <c r="N43" s="208"/>
      <c r="O43" s="208"/>
      <c r="P43" s="208"/>
      <c r="Q43" s="208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  <c r="AE43" s="208" t="s">
        <v>314</v>
      </c>
      <c r="AF43" s="208" t="n">
        <v>1</v>
      </c>
      <c r="AG43" s="208"/>
      <c r="AH43" s="208"/>
      <c r="AI43" s="208"/>
      <c r="AJ43" s="208"/>
      <c r="AK43" s="208"/>
      <c r="AL43" s="208"/>
      <c r="AM43" s="208" t="n">
        <v>21</v>
      </c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customFormat="false" ht="12.75" hidden="false" customHeight="true" outlineLevel="1" collapsed="false">
      <c r="A44" s="204"/>
      <c r="B44" s="216"/>
      <c r="C44" s="217" t="s">
        <v>960</v>
      </c>
      <c r="D44" s="217"/>
      <c r="E44" s="217"/>
      <c r="F44" s="217"/>
      <c r="G44" s="217"/>
      <c r="H44" s="206"/>
      <c r="I44" s="207"/>
      <c r="J44" s="208"/>
      <c r="K44" s="208"/>
      <c r="L44" s="208"/>
      <c r="M44" s="208"/>
      <c r="N44" s="208"/>
      <c r="O44" s="208"/>
      <c r="P44" s="208"/>
      <c r="Q44" s="208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  <c r="AE44" s="208"/>
      <c r="AF44" s="208"/>
      <c r="AG44" s="208"/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18" t="str">
        <f aca="false">C44</f>
        <v>přesun pro zpětný zásyp</v>
      </c>
      <c r="BB44" s="208"/>
      <c r="BC44" s="208"/>
      <c r="BD44" s="208"/>
      <c r="BE44" s="208"/>
      <c r="BF44" s="208"/>
      <c r="BG44" s="208"/>
      <c r="BH44" s="208"/>
    </row>
    <row r="45" customFormat="false" ht="12.75" hidden="false" customHeight="false" outlineLevel="1" collapsed="false">
      <c r="A45" s="209" t="n">
        <v>12</v>
      </c>
      <c r="B45" s="210" t="s">
        <v>667</v>
      </c>
      <c r="C45" s="211" t="s">
        <v>316</v>
      </c>
      <c r="D45" s="212" t="s">
        <v>247</v>
      </c>
      <c r="E45" s="213" t="n">
        <v>34.86</v>
      </c>
      <c r="F45" s="214"/>
      <c r="G45" s="215" t="n">
        <f aca="false">ROUND(E45*F45,2)</f>
        <v>0</v>
      </c>
      <c r="H45" s="206"/>
      <c r="I45" s="207" t="s">
        <v>313</v>
      </c>
      <c r="J45" s="208"/>
      <c r="K45" s="208"/>
      <c r="L45" s="208"/>
      <c r="M45" s="208"/>
      <c r="N45" s="208"/>
      <c r="O45" s="208"/>
      <c r="P45" s="208"/>
      <c r="Q45" s="208"/>
      <c r="R45" s="208"/>
      <c r="S45" s="208"/>
      <c r="T45" s="208"/>
      <c r="U45" s="208"/>
      <c r="V45" s="208"/>
      <c r="W45" s="208"/>
      <c r="X45" s="208"/>
      <c r="Y45" s="208"/>
      <c r="Z45" s="208"/>
      <c r="AA45" s="208"/>
      <c r="AB45" s="208"/>
      <c r="AC45" s="208"/>
      <c r="AD45" s="208"/>
      <c r="AE45" s="208" t="s">
        <v>314</v>
      </c>
      <c r="AF45" s="208" t="n">
        <v>1</v>
      </c>
      <c r="AG45" s="208"/>
      <c r="AH45" s="208"/>
      <c r="AI45" s="208"/>
      <c r="AJ45" s="208"/>
      <c r="AK45" s="208"/>
      <c r="AL45" s="208"/>
      <c r="AM45" s="208" t="n">
        <v>21</v>
      </c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customFormat="false" ht="12.75" hidden="false" customHeight="false" outlineLevel="0" collapsed="false">
      <c r="A46" s="196" t="s">
        <v>147</v>
      </c>
      <c r="B46" s="197" t="s">
        <v>77</v>
      </c>
      <c r="C46" s="198" t="s">
        <v>78</v>
      </c>
      <c r="D46" s="199"/>
      <c r="E46" s="200"/>
      <c r="F46" s="220" t="n">
        <f aca="false">SUM(G47:G63)</f>
        <v>0</v>
      </c>
      <c r="G46" s="220"/>
      <c r="H46" s="202"/>
      <c r="I46" s="203"/>
      <c r="AE46" s="0" t="s">
        <v>148</v>
      </c>
    </row>
    <row r="47" customFormat="false" ht="12.75" hidden="false" customHeight="true" outlineLevel="1" collapsed="false">
      <c r="A47" s="204"/>
      <c r="B47" s="205" t="s">
        <v>319</v>
      </c>
      <c r="C47" s="205"/>
      <c r="D47" s="205"/>
      <c r="E47" s="205"/>
      <c r="F47" s="205"/>
      <c r="G47" s="205"/>
      <c r="H47" s="206"/>
      <c r="I47" s="207"/>
      <c r="J47" s="208"/>
      <c r="K47" s="208"/>
      <c r="L47" s="208"/>
      <c r="M47" s="208"/>
      <c r="N47" s="208"/>
      <c r="O47" s="208"/>
      <c r="P47" s="208"/>
      <c r="Q47" s="208"/>
      <c r="R47" s="208"/>
      <c r="S47" s="208"/>
      <c r="T47" s="208"/>
      <c r="U47" s="208"/>
      <c r="V47" s="208"/>
      <c r="W47" s="208"/>
      <c r="X47" s="208"/>
      <c r="Y47" s="208"/>
      <c r="Z47" s="208"/>
      <c r="AA47" s="208"/>
      <c r="AB47" s="208"/>
      <c r="AC47" s="208" t="n">
        <v>0</v>
      </c>
      <c r="AD47" s="208"/>
      <c r="AE47" s="208"/>
      <c r="AF47" s="208"/>
      <c r="AG47" s="208"/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customFormat="false" ht="12.75" hidden="false" customHeight="true" outlineLevel="1" collapsed="false">
      <c r="A48" s="204"/>
      <c r="B48" s="219" t="s">
        <v>320</v>
      </c>
      <c r="C48" s="219"/>
      <c r="D48" s="219"/>
      <c r="E48" s="219"/>
      <c r="F48" s="219"/>
      <c r="G48" s="219"/>
      <c r="H48" s="206"/>
      <c r="I48" s="207"/>
      <c r="J48" s="208"/>
      <c r="K48" s="208"/>
      <c r="L48" s="208"/>
      <c r="M48" s="208"/>
      <c r="N48" s="208"/>
      <c r="O48" s="208"/>
      <c r="P48" s="208"/>
      <c r="Q48" s="208"/>
      <c r="R48" s="208"/>
      <c r="S48" s="208"/>
      <c r="T48" s="208"/>
      <c r="U48" s="208"/>
      <c r="V48" s="208"/>
      <c r="W48" s="208"/>
      <c r="X48" s="208"/>
      <c r="Y48" s="208"/>
      <c r="Z48" s="208"/>
      <c r="AA48" s="208"/>
      <c r="AB48" s="208"/>
      <c r="AC48" s="208"/>
      <c r="AD48" s="208"/>
      <c r="AE48" s="208" t="s">
        <v>173</v>
      </c>
      <c r="AF48" s="208"/>
      <c r="AG48" s="208"/>
      <c r="AH48" s="208"/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customFormat="false" ht="12.75" hidden="false" customHeight="false" outlineLevel="1" collapsed="false">
      <c r="A49" s="209" t="n">
        <v>13</v>
      </c>
      <c r="B49" s="210" t="s">
        <v>321</v>
      </c>
      <c r="C49" s="211" t="s">
        <v>322</v>
      </c>
      <c r="D49" s="212" t="s">
        <v>221</v>
      </c>
      <c r="E49" s="213" t="n">
        <v>270</v>
      </c>
      <c r="F49" s="214"/>
      <c r="G49" s="215" t="n">
        <f aca="false">ROUND(E49*F49,2)</f>
        <v>0</v>
      </c>
      <c r="H49" s="206" t="s">
        <v>323</v>
      </c>
      <c r="I49" s="207" t="s">
        <v>486</v>
      </c>
      <c r="J49" s="208"/>
      <c r="K49" s="208"/>
      <c r="L49" s="208"/>
      <c r="M49" s="208"/>
      <c r="N49" s="208"/>
      <c r="O49" s="208"/>
      <c r="P49" s="208"/>
      <c r="Q49" s="208"/>
      <c r="R49" s="208"/>
      <c r="S49" s="208"/>
      <c r="T49" s="208"/>
      <c r="U49" s="208"/>
      <c r="V49" s="208"/>
      <c r="W49" s="208"/>
      <c r="X49" s="208"/>
      <c r="Y49" s="208"/>
      <c r="Z49" s="208"/>
      <c r="AA49" s="208"/>
      <c r="AB49" s="208"/>
      <c r="AC49" s="208"/>
      <c r="AD49" s="208"/>
      <c r="AE49" s="208" t="s">
        <v>155</v>
      </c>
      <c r="AF49" s="208"/>
      <c r="AG49" s="208"/>
      <c r="AH49" s="208"/>
      <c r="AI49" s="208"/>
      <c r="AJ49" s="208"/>
      <c r="AK49" s="208"/>
      <c r="AL49" s="208"/>
      <c r="AM49" s="208" t="n">
        <v>21</v>
      </c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customFormat="false" ht="12.75" hidden="false" customHeight="true" outlineLevel="1" collapsed="false">
      <c r="A50" s="204"/>
      <c r="B50" s="219" t="s">
        <v>538</v>
      </c>
      <c r="C50" s="219"/>
      <c r="D50" s="219"/>
      <c r="E50" s="219"/>
      <c r="F50" s="219"/>
      <c r="G50" s="219"/>
      <c r="H50" s="206"/>
      <c r="I50" s="207"/>
      <c r="J50" s="208"/>
      <c r="K50" s="208"/>
      <c r="L50" s="208"/>
      <c r="M50" s="208"/>
      <c r="N50" s="208"/>
      <c r="O50" s="208"/>
      <c r="P50" s="208"/>
      <c r="Q50" s="208"/>
      <c r="R50" s="208"/>
      <c r="S50" s="208"/>
      <c r="T50" s="208"/>
      <c r="U50" s="208"/>
      <c r="V50" s="208"/>
      <c r="W50" s="208"/>
      <c r="X50" s="208"/>
      <c r="Y50" s="208"/>
      <c r="Z50" s="208"/>
      <c r="AA50" s="208"/>
      <c r="AB50" s="208"/>
      <c r="AC50" s="208" t="n">
        <v>0</v>
      </c>
      <c r="AD50" s="208"/>
      <c r="AE50" s="208"/>
      <c r="AF50" s="208"/>
      <c r="AG50" s="208"/>
      <c r="AH50" s="208"/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customFormat="false" ht="12.75" hidden="false" customHeight="true" outlineLevel="1" collapsed="false">
      <c r="A51" s="204"/>
      <c r="B51" s="219" t="s">
        <v>539</v>
      </c>
      <c r="C51" s="219"/>
      <c r="D51" s="219"/>
      <c r="E51" s="219"/>
      <c r="F51" s="219"/>
      <c r="G51" s="219"/>
      <c r="H51" s="206"/>
      <c r="I51" s="207"/>
      <c r="J51" s="208"/>
      <c r="K51" s="208"/>
      <c r="L51" s="208"/>
      <c r="M51" s="208"/>
      <c r="N51" s="208"/>
      <c r="O51" s="208"/>
      <c r="P51" s="208"/>
      <c r="Q51" s="208"/>
      <c r="R51" s="208"/>
      <c r="S51" s="208"/>
      <c r="T51" s="208"/>
      <c r="U51" s="208"/>
      <c r="V51" s="208"/>
      <c r="W51" s="208"/>
      <c r="X51" s="208"/>
      <c r="Y51" s="208"/>
      <c r="Z51" s="208"/>
      <c r="AA51" s="208"/>
      <c r="AB51" s="208"/>
      <c r="AC51" s="208"/>
      <c r="AD51" s="208"/>
      <c r="AE51" s="208" t="s">
        <v>173</v>
      </c>
      <c r="AF51" s="208"/>
      <c r="AG51" s="208"/>
      <c r="AH51" s="208"/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customFormat="false" ht="12.75" hidden="false" customHeight="false" outlineLevel="1" collapsed="false">
      <c r="A52" s="209" t="n">
        <v>14</v>
      </c>
      <c r="B52" s="210" t="s">
        <v>540</v>
      </c>
      <c r="C52" s="211" t="s">
        <v>541</v>
      </c>
      <c r="D52" s="212" t="s">
        <v>273</v>
      </c>
      <c r="E52" s="213" t="n">
        <v>1390.5</v>
      </c>
      <c r="F52" s="214"/>
      <c r="G52" s="215" t="n">
        <f aca="false">ROUND(E52*F52,2)</f>
        <v>0</v>
      </c>
      <c r="H52" s="206" t="s">
        <v>231</v>
      </c>
      <c r="I52" s="207" t="s">
        <v>486</v>
      </c>
      <c r="J52" s="208"/>
      <c r="K52" s="208"/>
      <c r="L52" s="208"/>
      <c r="M52" s="208"/>
      <c r="N52" s="208"/>
      <c r="O52" s="208"/>
      <c r="P52" s="208"/>
      <c r="Q52" s="208"/>
      <c r="R52" s="208"/>
      <c r="S52" s="208"/>
      <c r="T52" s="208"/>
      <c r="U52" s="208"/>
      <c r="V52" s="208"/>
      <c r="W52" s="208"/>
      <c r="X52" s="208"/>
      <c r="Y52" s="208"/>
      <c r="Z52" s="208"/>
      <c r="AA52" s="208"/>
      <c r="AB52" s="208"/>
      <c r="AC52" s="208"/>
      <c r="AD52" s="208"/>
      <c r="AE52" s="208" t="s">
        <v>155</v>
      </c>
      <c r="AF52" s="208"/>
      <c r="AG52" s="208"/>
      <c r="AH52" s="208"/>
      <c r="AI52" s="208"/>
      <c r="AJ52" s="208"/>
      <c r="AK52" s="208"/>
      <c r="AL52" s="208"/>
      <c r="AM52" s="208" t="n">
        <v>21</v>
      </c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customFormat="false" ht="12.75" hidden="false" customHeight="false" outlineLevel="1" collapsed="false">
      <c r="A53" s="204"/>
      <c r="B53" s="216"/>
      <c r="C53" s="246" t="s">
        <v>961</v>
      </c>
      <c r="D53" s="247"/>
      <c r="E53" s="248" t="n">
        <v>1390.5</v>
      </c>
      <c r="F53" s="215"/>
      <c r="G53" s="215"/>
      <c r="H53" s="206"/>
      <c r="I53" s="207"/>
      <c r="J53" s="208"/>
      <c r="K53" s="208"/>
      <c r="L53" s="208"/>
      <c r="M53" s="208"/>
      <c r="N53" s="208"/>
      <c r="O53" s="208"/>
      <c r="P53" s="208"/>
      <c r="Q53" s="208"/>
      <c r="R53" s="208"/>
      <c r="S53" s="208"/>
      <c r="T53" s="208"/>
      <c r="U53" s="208"/>
      <c r="V53" s="208"/>
      <c r="W53" s="208"/>
      <c r="X53" s="208"/>
      <c r="Y53" s="208"/>
      <c r="Z53" s="208"/>
      <c r="AA53" s="208"/>
      <c r="AB53" s="208"/>
      <c r="AC53" s="208"/>
      <c r="AD53" s="208"/>
      <c r="AE53" s="208"/>
      <c r="AF53" s="208"/>
      <c r="AG53" s="208"/>
      <c r="AH53" s="208"/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customFormat="false" ht="12.75" hidden="false" customHeight="true" outlineLevel="1" collapsed="false">
      <c r="A54" s="204"/>
      <c r="B54" s="219" t="s">
        <v>542</v>
      </c>
      <c r="C54" s="219"/>
      <c r="D54" s="219"/>
      <c r="E54" s="219"/>
      <c r="F54" s="219"/>
      <c r="G54" s="219"/>
      <c r="H54" s="206"/>
      <c r="I54" s="207"/>
      <c r="J54" s="208"/>
      <c r="K54" s="208"/>
      <c r="L54" s="208"/>
      <c r="M54" s="208"/>
      <c r="N54" s="208"/>
      <c r="O54" s="208"/>
      <c r="P54" s="208"/>
      <c r="Q54" s="208"/>
      <c r="R54" s="208"/>
      <c r="S54" s="208"/>
      <c r="T54" s="208"/>
      <c r="U54" s="208"/>
      <c r="V54" s="208"/>
      <c r="W54" s="208"/>
      <c r="X54" s="208"/>
      <c r="Y54" s="208"/>
      <c r="Z54" s="208"/>
      <c r="AA54" s="208"/>
      <c r="AB54" s="208"/>
      <c r="AC54" s="208" t="n">
        <v>0</v>
      </c>
      <c r="AD54" s="208"/>
      <c r="AE54" s="208"/>
      <c r="AF54" s="208"/>
      <c r="AG54" s="208"/>
      <c r="AH54" s="208"/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customFormat="false" ht="12.75" hidden="false" customHeight="false" outlineLevel="1" collapsed="false">
      <c r="A55" s="209" t="n">
        <v>15</v>
      </c>
      <c r="B55" s="210" t="s">
        <v>962</v>
      </c>
      <c r="C55" s="211" t="s">
        <v>544</v>
      </c>
      <c r="D55" s="212" t="s">
        <v>247</v>
      </c>
      <c r="E55" s="213" t="n">
        <v>62.1</v>
      </c>
      <c r="F55" s="214"/>
      <c r="G55" s="215" t="n">
        <f aca="false">ROUND(E55*F55,2)</f>
        <v>0</v>
      </c>
      <c r="H55" s="206" t="s">
        <v>545</v>
      </c>
      <c r="I55" s="207" t="s">
        <v>486</v>
      </c>
      <c r="J55" s="208"/>
      <c r="K55" s="208"/>
      <c r="L55" s="208"/>
      <c r="M55" s="208"/>
      <c r="N55" s="208"/>
      <c r="O55" s="208"/>
      <c r="P55" s="208"/>
      <c r="Q55" s="208"/>
      <c r="R55" s="208"/>
      <c r="S55" s="208"/>
      <c r="T55" s="208"/>
      <c r="U55" s="208"/>
      <c r="V55" s="208"/>
      <c r="W55" s="208"/>
      <c r="X55" s="208"/>
      <c r="Y55" s="208"/>
      <c r="Z55" s="208"/>
      <c r="AA55" s="208"/>
      <c r="AB55" s="208"/>
      <c r="AC55" s="208"/>
      <c r="AD55" s="208"/>
      <c r="AE55" s="208" t="s">
        <v>155</v>
      </c>
      <c r="AF55" s="208"/>
      <c r="AG55" s="208"/>
      <c r="AH55" s="208"/>
      <c r="AI55" s="208"/>
      <c r="AJ55" s="208"/>
      <c r="AK55" s="208"/>
      <c r="AL55" s="208"/>
      <c r="AM55" s="208" t="n">
        <v>21</v>
      </c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customFormat="false" ht="12.75" hidden="false" customHeight="false" outlineLevel="1" collapsed="false">
      <c r="A56" s="204"/>
      <c r="B56" s="216"/>
      <c r="C56" s="246" t="s">
        <v>963</v>
      </c>
      <c r="D56" s="247"/>
      <c r="E56" s="248" t="n">
        <v>62.1</v>
      </c>
      <c r="F56" s="215"/>
      <c r="G56" s="215"/>
      <c r="H56" s="206"/>
      <c r="I56" s="207"/>
      <c r="J56" s="208"/>
      <c r="K56" s="208"/>
      <c r="L56" s="208"/>
      <c r="M56" s="208"/>
      <c r="N56" s="208"/>
      <c r="O56" s="208"/>
      <c r="P56" s="208"/>
      <c r="Q56" s="208"/>
      <c r="R56" s="208"/>
      <c r="S56" s="208"/>
      <c r="T56" s="208"/>
      <c r="U56" s="208"/>
      <c r="V56" s="208"/>
      <c r="W56" s="208"/>
      <c r="X56" s="208"/>
      <c r="Y56" s="208"/>
      <c r="Z56" s="208"/>
      <c r="AA56" s="208"/>
      <c r="AB56" s="208"/>
      <c r="AC56" s="208"/>
      <c r="AD56" s="208"/>
      <c r="AE56" s="208"/>
      <c r="AF56" s="208"/>
      <c r="AG56" s="208"/>
      <c r="AH56" s="208"/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customFormat="false" ht="12.75" hidden="false" customHeight="false" outlineLevel="1" collapsed="false">
      <c r="A57" s="209" t="n">
        <v>16</v>
      </c>
      <c r="B57" s="210" t="s">
        <v>964</v>
      </c>
      <c r="C57" s="211" t="s">
        <v>965</v>
      </c>
      <c r="D57" s="212" t="s">
        <v>456</v>
      </c>
      <c r="E57" s="213" t="n">
        <v>900</v>
      </c>
      <c r="F57" s="214"/>
      <c r="G57" s="215" t="n">
        <f aca="false">ROUND(E57*F57,2)</f>
        <v>0</v>
      </c>
      <c r="H57" s="206"/>
      <c r="I57" s="207" t="s">
        <v>313</v>
      </c>
      <c r="J57" s="208"/>
      <c r="K57" s="208"/>
      <c r="L57" s="208"/>
      <c r="M57" s="208"/>
      <c r="N57" s="208"/>
      <c r="O57" s="208"/>
      <c r="P57" s="208"/>
      <c r="Q57" s="208"/>
      <c r="R57" s="208"/>
      <c r="S57" s="208"/>
      <c r="T57" s="208"/>
      <c r="U57" s="208"/>
      <c r="V57" s="208"/>
      <c r="W57" s="208"/>
      <c r="X57" s="208"/>
      <c r="Y57" s="208"/>
      <c r="Z57" s="208"/>
      <c r="AA57" s="208"/>
      <c r="AB57" s="208"/>
      <c r="AC57" s="208"/>
      <c r="AD57" s="208"/>
      <c r="AE57" s="208" t="s">
        <v>314</v>
      </c>
      <c r="AF57" s="208" t="n">
        <v>1</v>
      </c>
      <c r="AG57" s="208"/>
      <c r="AH57" s="208"/>
      <c r="AI57" s="208"/>
      <c r="AJ57" s="208"/>
      <c r="AK57" s="208"/>
      <c r="AL57" s="208"/>
      <c r="AM57" s="208" t="n">
        <v>21</v>
      </c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customFormat="false" ht="12.75" hidden="false" customHeight="false" outlineLevel="1" collapsed="false">
      <c r="A58" s="204"/>
      <c r="B58" s="216"/>
      <c r="C58" s="246" t="s">
        <v>966</v>
      </c>
      <c r="D58" s="247"/>
      <c r="E58" s="248" t="n">
        <v>900</v>
      </c>
      <c r="F58" s="215"/>
      <c r="G58" s="215"/>
      <c r="H58" s="206"/>
      <c r="I58" s="207"/>
      <c r="J58" s="208"/>
      <c r="K58" s="208"/>
      <c r="L58" s="208"/>
      <c r="M58" s="208"/>
      <c r="N58" s="208"/>
      <c r="O58" s="208"/>
      <c r="P58" s="208"/>
      <c r="Q58" s="208"/>
      <c r="R58" s="208"/>
      <c r="S58" s="208"/>
      <c r="T58" s="208"/>
      <c r="U58" s="208"/>
      <c r="V58" s="208"/>
      <c r="W58" s="208"/>
      <c r="X58" s="208"/>
      <c r="Y58" s="208"/>
      <c r="Z58" s="208"/>
      <c r="AA58" s="208"/>
      <c r="AB58" s="208"/>
      <c r="AC58" s="208"/>
      <c r="AD58" s="208"/>
      <c r="AE58" s="208"/>
      <c r="AF58" s="208"/>
      <c r="AG58" s="208"/>
      <c r="AH58" s="208"/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customFormat="false" ht="12.75" hidden="false" customHeight="false" outlineLevel="1" collapsed="false">
      <c r="A59" s="209" t="n">
        <v>17</v>
      </c>
      <c r="B59" s="210" t="s">
        <v>967</v>
      </c>
      <c r="C59" s="211" t="s">
        <v>968</v>
      </c>
      <c r="D59" s="212" t="s">
        <v>969</v>
      </c>
      <c r="E59" s="213" t="n">
        <v>270</v>
      </c>
      <c r="F59" s="214"/>
      <c r="G59" s="215" t="n">
        <f aca="false">ROUND(E59*F59,2)</f>
        <v>0</v>
      </c>
      <c r="H59" s="206"/>
      <c r="I59" s="207" t="s">
        <v>313</v>
      </c>
      <c r="J59" s="208"/>
      <c r="K59" s="208"/>
      <c r="L59" s="208"/>
      <c r="M59" s="208"/>
      <c r="N59" s="208"/>
      <c r="O59" s="208"/>
      <c r="P59" s="208"/>
      <c r="Q59" s="208"/>
      <c r="R59" s="208"/>
      <c r="S59" s="208"/>
      <c r="T59" s="208"/>
      <c r="U59" s="208"/>
      <c r="V59" s="208"/>
      <c r="W59" s="208"/>
      <c r="X59" s="208"/>
      <c r="Y59" s="208"/>
      <c r="Z59" s="208"/>
      <c r="AA59" s="208"/>
      <c r="AB59" s="208"/>
      <c r="AC59" s="208"/>
      <c r="AD59" s="208"/>
      <c r="AE59" s="208" t="s">
        <v>314</v>
      </c>
      <c r="AF59" s="208" t="n">
        <v>1</v>
      </c>
      <c r="AG59" s="208"/>
      <c r="AH59" s="208"/>
      <c r="AI59" s="208"/>
      <c r="AJ59" s="208"/>
      <c r="AK59" s="208"/>
      <c r="AL59" s="208"/>
      <c r="AM59" s="208" t="n">
        <v>21</v>
      </c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</row>
    <row r="60" customFormat="false" ht="12.75" hidden="false" customHeight="true" outlineLevel="1" collapsed="false">
      <c r="A60" s="204"/>
      <c r="B60" s="216"/>
      <c r="C60" s="217" t="s">
        <v>970</v>
      </c>
      <c r="D60" s="217"/>
      <c r="E60" s="217"/>
      <c r="F60" s="217"/>
      <c r="G60" s="217"/>
      <c r="H60" s="206"/>
      <c r="I60" s="207"/>
      <c r="J60" s="208"/>
      <c r="K60" s="208"/>
      <c r="L60" s="208"/>
      <c r="M60" s="208"/>
      <c r="N60" s="208"/>
      <c r="O60" s="208"/>
      <c r="P60" s="208"/>
      <c r="Q60" s="208"/>
      <c r="R60" s="208"/>
      <c r="S60" s="208"/>
      <c r="T60" s="208"/>
      <c r="U60" s="208"/>
      <c r="V60" s="208"/>
      <c r="W60" s="208"/>
      <c r="X60" s="208"/>
      <c r="Y60" s="208"/>
      <c r="Z60" s="208"/>
      <c r="AA60" s="208"/>
      <c r="AB60" s="208"/>
      <c r="AC60" s="208"/>
      <c r="AD60" s="208"/>
      <c r="AE60" s="208"/>
      <c r="AF60" s="208"/>
      <c r="AG60" s="208"/>
      <c r="AH60" s="208"/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18" t="str">
        <f aca="false">C60</f>
        <v>Beton C30/37-XC4-XF4, věnec kotvit vlepením výztuže R10 v ose prefabrikátů á 250mm,</v>
      </c>
      <c r="BB60" s="208"/>
      <c r="BC60" s="208"/>
      <c r="BD60" s="208"/>
      <c r="BE60" s="208"/>
      <c r="BF60" s="208"/>
      <c r="BG60" s="208"/>
      <c r="BH60" s="208"/>
    </row>
    <row r="61" customFormat="false" ht="12.75" hidden="false" customHeight="true" outlineLevel="1" collapsed="false">
      <c r="A61" s="204"/>
      <c r="B61" s="216"/>
      <c r="C61" s="217" t="s">
        <v>971</v>
      </c>
      <c r="D61" s="217"/>
      <c r="E61" s="217"/>
      <c r="F61" s="217"/>
      <c r="G61" s="217"/>
      <c r="H61" s="206"/>
      <c r="I61" s="207"/>
      <c r="J61" s="208"/>
      <c r="K61" s="208"/>
      <c r="L61" s="208"/>
      <c r="M61" s="208"/>
      <c r="N61" s="208"/>
      <c r="O61" s="208"/>
      <c r="P61" s="208"/>
      <c r="Q61" s="208"/>
      <c r="R61" s="208"/>
      <c r="S61" s="208"/>
      <c r="T61" s="208"/>
      <c r="U61" s="208"/>
      <c r="V61" s="208"/>
      <c r="W61" s="208"/>
      <c r="X61" s="208"/>
      <c r="Y61" s="208"/>
      <c r="Z61" s="208"/>
      <c r="AA61" s="208"/>
      <c r="AB61" s="208"/>
      <c r="AC61" s="208"/>
      <c r="AD61" s="208"/>
      <c r="AE61" s="208"/>
      <c r="AF61" s="208"/>
      <c r="AG61" s="208"/>
      <c r="AH61" s="208"/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18" t="str">
        <f aca="false">C61</f>
        <v>tuto kotevní výztuž vlepit do prefabrikátu tmelem HIT-RE 500, vrty do hl.  120mm,</v>
      </c>
      <c r="BB61" s="208"/>
      <c r="BC61" s="208"/>
      <c r="BD61" s="208"/>
      <c r="BE61" s="208"/>
      <c r="BF61" s="208"/>
      <c r="BG61" s="208"/>
      <c r="BH61" s="208"/>
    </row>
    <row r="62" customFormat="false" ht="12.75" hidden="false" customHeight="true" outlineLevel="1" collapsed="false">
      <c r="A62" s="204"/>
      <c r="B62" s="216"/>
      <c r="C62" s="217" t="s">
        <v>972</v>
      </c>
      <c r="D62" s="217"/>
      <c r="E62" s="217"/>
      <c r="F62" s="217"/>
      <c r="G62" s="217"/>
      <c r="H62" s="206"/>
      <c r="I62" s="207"/>
      <c r="J62" s="208"/>
      <c r="K62" s="208"/>
      <c r="L62" s="208"/>
      <c r="M62" s="208"/>
      <c r="N62" s="208"/>
      <c r="O62" s="208"/>
      <c r="P62" s="208"/>
      <c r="Q62" s="208"/>
      <c r="R62" s="208"/>
      <c r="S62" s="208"/>
      <c r="T62" s="208"/>
      <c r="U62" s="208"/>
      <c r="V62" s="208"/>
      <c r="W62" s="208"/>
      <c r="X62" s="208"/>
      <c r="Y62" s="208"/>
      <c r="Z62" s="208"/>
      <c r="AA62" s="208"/>
      <c r="AB62" s="208"/>
      <c r="AC62" s="208"/>
      <c r="AD62" s="208"/>
      <c r="AE62" s="208"/>
      <c r="AF62" s="208"/>
      <c r="AG62" s="208"/>
      <c r="AH62" s="208"/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18" t="str">
        <f aca="false">C62</f>
        <v>zahnout do osy věnce, délka zahnutí 300mm.</v>
      </c>
      <c r="BB62" s="208"/>
      <c r="BC62" s="208"/>
      <c r="BD62" s="208"/>
      <c r="BE62" s="208"/>
      <c r="BF62" s="208"/>
      <c r="BG62" s="208"/>
      <c r="BH62" s="208"/>
    </row>
    <row r="63" customFormat="false" ht="12.75" hidden="false" customHeight="true" outlineLevel="1" collapsed="false">
      <c r="A63" s="204"/>
      <c r="B63" s="216"/>
      <c r="C63" s="217" t="s">
        <v>973</v>
      </c>
      <c r="D63" s="217"/>
      <c r="E63" s="217"/>
      <c r="F63" s="217"/>
      <c r="G63" s="217"/>
      <c r="H63" s="206"/>
      <c r="I63" s="207"/>
      <c r="J63" s="208"/>
      <c r="K63" s="208"/>
      <c r="L63" s="208"/>
      <c r="M63" s="208"/>
      <c r="N63" s="208"/>
      <c r="O63" s="208"/>
      <c r="P63" s="208"/>
      <c r="Q63" s="208"/>
      <c r="R63" s="208"/>
      <c r="S63" s="208"/>
      <c r="T63" s="208"/>
      <c r="U63" s="208"/>
      <c r="V63" s="208"/>
      <c r="W63" s="208"/>
      <c r="X63" s="208"/>
      <c r="Y63" s="208"/>
      <c r="Z63" s="208"/>
      <c r="AA63" s="208"/>
      <c r="AB63" s="208"/>
      <c r="AC63" s="208"/>
      <c r="AD63" s="208"/>
      <c r="AE63" s="208"/>
      <c r="AF63" s="208"/>
      <c r="AG63" s="208"/>
      <c r="AH63" s="208"/>
      <c r="AI63" s="208"/>
      <c r="AJ63" s="208"/>
      <c r="AK63" s="208"/>
      <c r="AL63" s="208"/>
      <c r="AM63" s="208"/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18" t="str">
        <f aca="false">C63</f>
        <v>Včetně bednění</v>
      </c>
      <c r="BB63" s="208"/>
      <c r="BC63" s="208"/>
      <c r="BD63" s="208"/>
      <c r="BE63" s="208"/>
      <c r="BF63" s="208"/>
      <c r="BG63" s="208"/>
      <c r="BH63" s="208"/>
    </row>
    <row r="64" customFormat="false" ht="12.75" hidden="false" customHeight="false" outlineLevel="0" collapsed="false">
      <c r="A64" s="196" t="s">
        <v>147</v>
      </c>
      <c r="B64" s="197" t="s">
        <v>79</v>
      </c>
      <c r="C64" s="198" t="s">
        <v>80</v>
      </c>
      <c r="D64" s="199"/>
      <c r="E64" s="200"/>
      <c r="F64" s="220" t="n">
        <f aca="false">SUM(G65:G67)</f>
        <v>0</v>
      </c>
      <c r="G64" s="220"/>
      <c r="H64" s="202"/>
      <c r="I64" s="203"/>
      <c r="AE64" s="0" t="s">
        <v>148</v>
      </c>
    </row>
    <row r="65" customFormat="false" ht="12.75" hidden="false" customHeight="false" outlineLevel="1" collapsed="false">
      <c r="A65" s="209" t="n">
        <v>18</v>
      </c>
      <c r="B65" s="210" t="s">
        <v>974</v>
      </c>
      <c r="C65" s="211" t="s">
        <v>975</v>
      </c>
      <c r="D65" s="212" t="s">
        <v>221</v>
      </c>
      <c r="E65" s="213" t="n">
        <v>486</v>
      </c>
      <c r="F65" s="214"/>
      <c r="G65" s="215" t="n">
        <f aca="false">ROUND(E65*F65,2)</f>
        <v>0</v>
      </c>
      <c r="H65" s="206"/>
      <c r="I65" s="207" t="s">
        <v>313</v>
      </c>
      <c r="J65" s="208"/>
      <c r="K65" s="208"/>
      <c r="L65" s="208"/>
      <c r="M65" s="208"/>
      <c r="N65" s="208"/>
      <c r="O65" s="208"/>
      <c r="P65" s="208"/>
      <c r="Q65" s="208"/>
      <c r="R65" s="208"/>
      <c r="S65" s="208"/>
      <c r="T65" s="208"/>
      <c r="U65" s="208"/>
      <c r="V65" s="208"/>
      <c r="W65" s="208"/>
      <c r="X65" s="208"/>
      <c r="Y65" s="208"/>
      <c r="Z65" s="208"/>
      <c r="AA65" s="208"/>
      <c r="AB65" s="208"/>
      <c r="AC65" s="208"/>
      <c r="AD65" s="208"/>
      <c r="AE65" s="208" t="s">
        <v>314</v>
      </c>
      <c r="AF65" s="208" t="n">
        <v>1</v>
      </c>
      <c r="AG65" s="208"/>
      <c r="AH65" s="208"/>
      <c r="AI65" s="208"/>
      <c r="AJ65" s="208"/>
      <c r="AK65" s="208"/>
      <c r="AL65" s="208"/>
      <c r="AM65" s="208" t="n">
        <v>21</v>
      </c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customFormat="false" ht="12.75" hidden="false" customHeight="false" outlineLevel="1" collapsed="false">
      <c r="A66" s="204"/>
      <c r="B66" s="216"/>
      <c r="C66" s="246" t="s">
        <v>976</v>
      </c>
      <c r="D66" s="247"/>
      <c r="E66" s="248" t="n">
        <v>486</v>
      </c>
      <c r="F66" s="215"/>
      <c r="G66" s="215"/>
      <c r="H66" s="206"/>
      <c r="I66" s="207"/>
      <c r="J66" s="208"/>
      <c r="K66" s="208"/>
      <c r="L66" s="208"/>
      <c r="M66" s="208"/>
      <c r="N66" s="208"/>
      <c r="O66" s="208"/>
      <c r="P66" s="208"/>
      <c r="Q66" s="208"/>
      <c r="R66" s="208"/>
      <c r="S66" s="208"/>
      <c r="T66" s="208"/>
      <c r="U66" s="208"/>
      <c r="V66" s="208"/>
      <c r="W66" s="208"/>
      <c r="X66" s="208"/>
      <c r="Y66" s="208"/>
      <c r="Z66" s="208"/>
      <c r="AA66" s="208"/>
      <c r="AB66" s="208"/>
      <c r="AC66" s="208"/>
      <c r="AD66" s="208"/>
      <c r="AE66" s="208"/>
      <c r="AF66" s="208"/>
      <c r="AG66" s="208"/>
      <c r="AH66" s="208"/>
      <c r="AI66" s="208"/>
      <c r="AJ66" s="208"/>
      <c r="AK66" s="208"/>
      <c r="AL66" s="208"/>
      <c r="AM66" s="208"/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</row>
    <row r="67" customFormat="false" ht="12.75" hidden="false" customHeight="false" outlineLevel="1" collapsed="false">
      <c r="A67" s="209" t="n">
        <v>19</v>
      </c>
      <c r="B67" s="210" t="s">
        <v>977</v>
      </c>
      <c r="C67" s="211" t="s">
        <v>978</v>
      </c>
      <c r="D67" s="212" t="s">
        <v>456</v>
      </c>
      <c r="E67" s="213" t="n">
        <v>270</v>
      </c>
      <c r="F67" s="214"/>
      <c r="G67" s="215" t="n">
        <f aca="false">ROUND(E67*F67,2)</f>
        <v>0</v>
      </c>
      <c r="H67" s="206"/>
      <c r="I67" s="207" t="s">
        <v>313</v>
      </c>
      <c r="J67" s="208"/>
      <c r="K67" s="208"/>
      <c r="L67" s="208"/>
      <c r="M67" s="208"/>
      <c r="N67" s="208"/>
      <c r="O67" s="208"/>
      <c r="P67" s="208"/>
      <c r="Q67" s="208"/>
      <c r="R67" s="208"/>
      <c r="S67" s="208"/>
      <c r="T67" s="208"/>
      <c r="U67" s="208"/>
      <c r="V67" s="208"/>
      <c r="W67" s="208"/>
      <c r="X67" s="208"/>
      <c r="Y67" s="208"/>
      <c r="Z67" s="208"/>
      <c r="AA67" s="208"/>
      <c r="AB67" s="208"/>
      <c r="AC67" s="208"/>
      <c r="AD67" s="208"/>
      <c r="AE67" s="208" t="s">
        <v>314</v>
      </c>
      <c r="AF67" s="208" t="n">
        <v>1</v>
      </c>
      <c r="AG67" s="208"/>
      <c r="AH67" s="208"/>
      <c r="AI67" s="208"/>
      <c r="AJ67" s="208"/>
      <c r="AK67" s="208"/>
      <c r="AL67" s="208"/>
      <c r="AM67" s="208" t="n">
        <v>21</v>
      </c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08"/>
      <c r="BB67" s="208"/>
      <c r="BC67" s="208"/>
      <c r="BD67" s="208"/>
      <c r="BE67" s="208"/>
      <c r="BF67" s="208"/>
      <c r="BG67" s="208"/>
      <c r="BH67" s="208"/>
    </row>
    <row r="68" customFormat="false" ht="12.75" hidden="false" customHeight="false" outlineLevel="0" collapsed="false">
      <c r="A68" s="196" t="s">
        <v>147</v>
      </c>
      <c r="B68" s="197" t="s">
        <v>95</v>
      </c>
      <c r="C68" s="198" t="s">
        <v>96</v>
      </c>
      <c r="D68" s="199"/>
      <c r="E68" s="200"/>
      <c r="F68" s="220" t="n">
        <f aca="false">SUM(G69:G73)</f>
        <v>0</v>
      </c>
      <c r="G68" s="220"/>
      <c r="H68" s="202"/>
      <c r="I68" s="203"/>
      <c r="AE68" s="0" t="s">
        <v>148</v>
      </c>
    </row>
    <row r="69" customFormat="false" ht="12.75" hidden="false" customHeight="true" outlineLevel="1" collapsed="false">
      <c r="A69" s="204"/>
      <c r="B69" s="205" t="s">
        <v>979</v>
      </c>
      <c r="C69" s="205"/>
      <c r="D69" s="205"/>
      <c r="E69" s="205"/>
      <c r="F69" s="205"/>
      <c r="G69" s="205"/>
      <c r="H69" s="206"/>
      <c r="I69" s="207"/>
      <c r="J69" s="208"/>
      <c r="K69" s="208"/>
      <c r="L69" s="208"/>
      <c r="M69" s="208"/>
      <c r="N69" s="208"/>
      <c r="O69" s="208"/>
      <c r="P69" s="208"/>
      <c r="Q69" s="208"/>
      <c r="R69" s="208"/>
      <c r="S69" s="208"/>
      <c r="T69" s="208"/>
      <c r="U69" s="208"/>
      <c r="V69" s="208"/>
      <c r="W69" s="208"/>
      <c r="X69" s="208"/>
      <c r="Y69" s="208"/>
      <c r="Z69" s="208"/>
      <c r="AA69" s="208"/>
      <c r="AB69" s="208"/>
      <c r="AC69" s="208" t="n">
        <v>0</v>
      </c>
      <c r="AD69" s="208"/>
      <c r="AE69" s="208"/>
      <c r="AF69" s="208"/>
      <c r="AG69" s="208"/>
      <c r="AH69" s="208"/>
      <c r="AI69" s="208"/>
      <c r="AJ69" s="208"/>
      <c r="AK69" s="208"/>
      <c r="AL69" s="208"/>
      <c r="AM69" s="208"/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</row>
    <row r="70" customFormat="false" ht="12.75" hidden="false" customHeight="true" outlineLevel="1" collapsed="false">
      <c r="A70" s="204"/>
      <c r="B70" s="219" t="s">
        <v>980</v>
      </c>
      <c r="C70" s="219"/>
      <c r="D70" s="219"/>
      <c r="E70" s="219"/>
      <c r="F70" s="219"/>
      <c r="G70" s="219"/>
      <c r="H70" s="206"/>
      <c r="I70" s="207"/>
      <c r="J70" s="208"/>
      <c r="K70" s="208"/>
      <c r="L70" s="208"/>
      <c r="M70" s="208"/>
      <c r="N70" s="208"/>
      <c r="O70" s="208"/>
      <c r="P70" s="208"/>
      <c r="Q70" s="208"/>
      <c r="R70" s="208"/>
      <c r="S70" s="208"/>
      <c r="T70" s="208"/>
      <c r="U70" s="208"/>
      <c r="V70" s="208"/>
      <c r="W70" s="208"/>
      <c r="X70" s="208"/>
      <c r="Y70" s="208"/>
      <c r="Z70" s="208"/>
      <c r="AA70" s="208"/>
      <c r="AB70" s="208"/>
      <c r="AC70" s="208"/>
      <c r="AD70" s="208"/>
      <c r="AE70" s="208"/>
      <c r="AF70" s="208"/>
      <c r="AG70" s="208"/>
      <c r="AH70" s="208"/>
      <c r="AI70" s="208"/>
      <c r="AJ70" s="208"/>
      <c r="AK70" s="208"/>
      <c r="AL70" s="208"/>
      <c r="AM70" s="208"/>
      <c r="AN70" s="208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8"/>
      <c r="BC70" s="208"/>
      <c r="BD70" s="208"/>
      <c r="BE70" s="208"/>
      <c r="BF70" s="208"/>
      <c r="BG70" s="208"/>
      <c r="BH70" s="208"/>
    </row>
    <row r="71" customFormat="false" ht="12.75" hidden="false" customHeight="true" outlineLevel="1" collapsed="false">
      <c r="A71" s="204"/>
      <c r="B71" s="219" t="s">
        <v>981</v>
      </c>
      <c r="C71" s="219"/>
      <c r="D71" s="219"/>
      <c r="E71" s="219"/>
      <c r="F71" s="219"/>
      <c r="G71" s="219"/>
      <c r="H71" s="206"/>
      <c r="I71" s="207"/>
      <c r="J71" s="208"/>
      <c r="K71" s="208"/>
      <c r="L71" s="208"/>
      <c r="M71" s="208"/>
      <c r="N71" s="208"/>
      <c r="O71" s="208"/>
      <c r="P71" s="208"/>
      <c r="Q71" s="208"/>
      <c r="R71" s="208"/>
      <c r="S71" s="208"/>
      <c r="T71" s="208"/>
      <c r="U71" s="208"/>
      <c r="V71" s="208"/>
      <c r="W71" s="208"/>
      <c r="X71" s="208"/>
      <c r="Y71" s="208"/>
      <c r="Z71" s="208"/>
      <c r="AA71" s="208"/>
      <c r="AB71" s="208"/>
      <c r="AC71" s="208"/>
      <c r="AD71" s="208"/>
      <c r="AE71" s="208"/>
      <c r="AF71" s="208"/>
      <c r="AG71" s="208"/>
      <c r="AH71" s="208"/>
      <c r="AI71" s="208"/>
      <c r="AJ71" s="208"/>
      <c r="AK71" s="208"/>
      <c r="AL71" s="208"/>
      <c r="AM71" s="208"/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</row>
    <row r="72" customFormat="false" ht="12.75" hidden="false" customHeight="true" outlineLevel="1" collapsed="false">
      <c r="A72" s="204"/>
      <c r="B72" s="219" t="s">
        <v>982</v>
      </c>
      <c r="C72" s="219"/>
      <c r="D72" s="219"/>
      <c r="E72" s="219"/>
      <c r="F72" s="219"/>
      <c r="G72" s="219"/>
      <c r="H72" s="206"/>
      <c r="I72" s="207"/>
      <c r="J72" s="208"/>
      <c r="K72" s="208"/>
      <c r="L72" s="208"/>
      <c r="M72" s="208"/>
      <c r="N72" s="208"/>
      <c r="O72" s="208"/>
      <c r="P72" s="208"/>
      <c r="Q72" s="208"/>
      <c r="R72" s="208"/>
      <c r="S72" s="208"/>
      <c r="T72" s="208"/>
      <c r="U72" s="208"/>
      <c r="V72" s="208"/>
      <c r="W72" s="208"/>
      <c r="X72" s="208"/>
      <c r="Y72" s="208"/>
      <c r="Z72" s="208"/>
      <c r="AA72" s="208"/>
      <c r="AB72" s="208"/>
      <c r="AC72" s="208"/>
      <c r="AD72" s="208"/>
      <c r="AE72" s="208" t="s">
        <v>173</v>
      </c>
      <c r="AF72" s="208"/>
      <c r="AG72" s="208"/>
      <c r="AH72" s="208"/>
      <c r="AI72" s="208"/>
      <c r="AJ72" s="208"/>
      <c r="AK72" s="208"/>
      <c r="AL72" s="208"/>
      <c r="AM72" s="208"/>
      <c r="AN72" s="208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08"/>
      <c r="BB72" s="208"/>
      <c r="BC72" s="208"/>
      <c r="BD72" s="208"/>
      <c r="BE72" s="208"/>
      <c r="BF72" s="208"/>
      <c r="BG72" s="208"/>
      <c r="BH72" s="208"/>
    </row>
    <row r="73" customFormat="false" ht="12.75" hidden="false" customHeight="false" outlineLevel="1" collapsed="false">
      <c r="A73" s="209" t="n">
        <v>20</v>
      </c>
      <c r="B73" s="210" t="s">
        <v>983</v>
      </c>
      <c r="C73" s="211" t="s">
        <v>984</v>
      </c>
      <c r="D73" s="212" t="s">
        <v>392</v>
      </c>
      <c r="E73" s="213" t="n">
        <v>181.70158</v>
      </c>
      <c r="F73" s="214"/>
      <c r="G73" s="215" t="n">
        <f aca="false">ROUND(E73*F73,2)</f>
        <v>0</v>
      </c>
      <c r="H73" s="206" t="s">
        <v>985</v>
      </c>
      <c r="I73" s="207" t="s">
        <v>486</v>
      </c>
      <c r="J73" s="208"/>
      <c r="K73" s="208"/>
      <c r="L73" s="208"/>
      <c r="M73" s="208"/>
      <c r="N73" s="208"/>
      <c r="O73" s="208"/>
      <c r="P73" s="208"/>
      <c r="Q73" s="208"/>
      <c r="R73" s="208"/>
      <c r="S73" s="208"/>
      <c r="T73" s="208"/>
      <c r="U73" s="208"/>
      <c r="V73" s="208"/>
      <c r="W73" s="208"/>
      <c r="X73" s="208"/>
      <c r="Y73" s="208"/>
      <c r="Z73" s="208"/>
      <c r="AA73" s="208"/>
      <c r="AB73" s="208"/>
      <c r="AC73" s="208"/>
      <c r="AD73" s="208"/>
      <c r="AE73" s="208" t="s">
        <v>155</v>
      </c>
      <c r="AF73" s="208"/>
      <c r="AG73" s="208"/>
      <c r="AH73" s="208"/>
      <c r="AI73" s="208"/>
      <c r="AJ73" s="208"/>
      <c r="AK73" s="208"/>
      <c r="AL73" s="208"/>
      <c r="AM73" s="208" t="n">
        <v>21</v>
      </c>
      <c r="AN73" s="208"/>
      <c r="AO73" s="208"/>
      <c r="AP73" s="208"/>
      <c r="AQ73" s="208"/>
      <c r="AR73" s="208"/>
      <c r="AS73" s="208"/>
      <c r="AT73" s="208"/>
      <c r="AU73" s="208"/>
      <c r="AV73" s="208"/>
      <c r="AW73" s="208"/>
      <c r="AX73" s="208"/>
      <c r="AY73" s="208"/>
      <c r="AZ73" s="208"/>
      <c r="BA73" s="208"/>
      <c r="BB73" s="208"/>
      <c r="BC73" s="208"/>
      <c r="BD73" s="208"/>
      <c r="BE73" s="208"/>
      <c r="BF73" s="208"/>
      <c r="BG73" s="208"/>
      <c r="BH73" s="208"/>
    </row>
    <row r="74" customFormat="false" ht="12.75" hidden="false" customHeight="false" outlineLevel="0" collapsed="false">
      <c r="A74" s="196" t="s">
        <v>147</v>
      </c>
      <c r="B74" s="197" t="s">
        <v>105</v>
      </c>
      <c r="C74" s="198" t="s">
        <v>106</v>
      </c>
      <c r="D74" s="199"/>
      <c r="E74" s="200"/>
      <c r="F74" s="220" t="n">
        <f aca="false">SUM(G75:G89)</f>
        <v>0</v>
      </c>
      <c r="G74" s="220"/>
      <c r="H74" s="202"/>
      <c r="I74" s="203"/>
      <c r="AE74" s="0" t="s">
        <v>148</v>
      </c>
    </row>
    <row r="75" customFormat="false" ht="12.75" hidden="false" customHeight="true" outlineLevel="1" collapsed="false">
      <c r="A75" s="204"/>
      <c r="B75" s="205" t="s">
        <v>759</v>
      </c>
      <c r="C75" s="205"/>
      <c r="D75" s="205"/>
      <c r="E75" s="205"/>
      <c r="F75" s="205"/>
      <c r="G75" s="205"/>
      <c r="H75" s="206"/>
      <c r="I75" s="207"/>
      <c r="J75" s="208"/>
      <c r="K75" s="208"/>
      <c r="L75" s="208"/>
      <c r="M75" s="208"/>
      <c r="N75" s="208"/>
      <c r="O75" s="208"/>
      <c r="P75" s="208"/>
      <c r="Q75" s="208"/>
      <c r="R75" s="208"/>
      <c r="S75" s="208"/>
      <c r="T75" s="208"/>
      <c r="U75" s="208"/>
      <c r="V75" s="208"/>
      <c r="W75" s="208"/>
      <c r="X75" s="208"/>
      <c r="Y75" s="208"/>
      <c r="Z75" s="208"/>
      <c r="AA75" s="208"/>
      <c r="AB75" s="208"/>
      <c r="AC75" s="208" t="n">
        <v>0</v>
      </c>
      <c r="AD75" s="208"/>
      <c r="AE75" s="208"/>
      <c r="AF75" s="208"/>
      <c r="AG75" s="208"/>
      <c r="AH75" s="208"/>
      <c r="AI75" s="208"/>
      <c r="AJ75" s="208"/>
      <c r="AK75" s="208"/>
      <c r="AL75" s="208"/>
      <c r="AM75" s="208"/>
      <c r="AN75" s="208"/>
      <c r="AO75" s="208"/>
      <c r="AP75" s="208"/>
      <c r="AQ75" s="208"/>
      <c r="AR75" s="208"/>
      <c r="AS75" s="208"/>
      <c r="AT75" s="208"/>
      <c r="AU75" s="208"/>
      <c r="AV75" s="208"/>
      <c r="AW75" s="208"/>
      <c r="AX75" s="208"/>
      <c r="AY75" s="208"/>
      <c r="AZ75" s="208"/>
      <c r="BA75" s="208"/>
      <c r="BB75" s="208"/>
      <c r="BC75" s="208"/>
      <c r="BD75" s="208"/>
      <c r="BE75" s="208"/>
      <c r="BF75" s="208"/>
      <c r="BG75" s="208"/>
      <c r="BH75" s="208"/>
    </row>
    <row r="76" customFormat="false" ht="12.75" hidden="false" customHeight="true" outlineLevel="1" collapsed="false">
      <c r="A76" s="204"/>
      <c r="B76" s="219" t="s">
        <v>760</v>
      </c>
      <c r="C76" s="219"/>
      <c r="D76" s="219"/>
      <c r="E76" s="219"/>
      <c r="F76" s="219"/>
      <c r="G76" s="219"/>
      <c r="H76" s="206"/>
      <c r="I76" s="207"/>
      <c r="J76" s="208"/>
      <c r="K76" s="208"/>
      <c r="L76" s="208"/>
      <c r="M76" s="208"/>
      <c r="N76" s="208"/>
      <c r="O76" s="208"/>
      <c r="P76" s="208"/>
      <c r="Q76" s="208"/>
      <c r="R76" s="208"/>
      <c r="S76" s="208"/>
      <c r="T76" s="208"/>
      <c r="U76" s="208"/>
      <c r="V76" s="208"/>
      <c r="W76" s="208"/>
      <c r="X76" s="208"/>
      <c r="Y76" s="208"/>
      <c r="Z76" s="208"/>
      <c r="AA76" s="208"/>
      <c r="AB76" s="208"/>
      <c r="AC76" s="208"/>
      <c r="AD76" s="208"/>
      <c r="AE76" s="208" t="s">
        <v>173</v>
      </c>
      <c r="AF76" s="208"/>
      <c r="AG76" s="208"/>
      <c r="AH76" s="208"/>
      <c r="AI76" s="208"/>
      <c r="AJ76" s="208"/>
      <c r="AK76" s="208"/>
      <c r="AL76" s="208"/>
      <c r="AM76" s="208"/>
      <c r="AN76" s="208"/>
      <c r="AO76" s="208"/>
      <c r="AP76" s="208"/>
      <c r="AQ76" s="208"/>
      <c r="AR76" s="208"/>
      <c r="AS76" s="208"/>
      <c r="AT76" s="208"/>
      <c r="AU76" s="208"/>
      <c r="AV76" s="208"/>
      <c r="AW76" s="208"/>
      <c r="AX76" s="208"/>
      <c r="AY76" s="208"/>
      <c r="AZ76" s="208"/>
      <c r="BA76" s="208"/>
      <c r="BB76" s="208"/>
      <c r="BC76" s="208"/>
      <c r="BD76" s="208"/>
      <c r="BE76" s="208"/>
      <c r="BF76" s="208"/>
      <c r="BG76" s="208"/>
      <c r="BH76" s="208"/>
    </row>
    <row r="77" customFormat="false" ht="12.75" hidden="false" customHeight="false" outlineLevel="1" collapsed="false">
      <c r="A77" s="209" t="n">
        <v>21</v>
      </c>
      <c r="B77" s="210" t="s">
        <v>986</v>
      </c>
      <c r="C77" s="211" t="s">
        <v>987</v>
      </c>
      <c r="D77" s="212" t="s">
        <v>337</v>
      </c>
      <c r="E77" s="213" t="n">
        <v>94</v>
      </c>
      <c r="F77" s="214"/>
      <c r="G77" s="215" t="n">
        <f aca="false">ROUND(E77*F77,2)</f>
        <v>0</v>
      </c>
      <c r="H77" s="206" t="s">
        <v>550</v>
      </c>
      <c r="I77" s="207" t="s">
        <v>486</v>
      </c>
      <c r="J77" s="208"/>
      <c r="K77" s="208"/>
      <c r="L77" s="208"/>
      <c r="M77" s="208"/>
      <c r="N77" s="208"/>
      <c r="O77" s="208"/>
      <c r="P77" s="208"/>
      <c r="Q77" s="208"/>
      <c r="R77" s="208"/>
      <c r="S77" s="208"/>
      <c r="T77" s="208"/>
      <c r="U77" s="208"/>
      <c r="V77" s="208"/>
      <c r="W77" s="208"/>
      <c r="X77" s="208"/>
      <c r="Y77" s="208"/>
      <c r="Z77" s="208"/>
      <c r="AA77" s="208"/>
      <c r="AB77" s="208"/>
      <c r="AC77" s="208"/>
      <c r="AD77" s="208"/>
      <c r="AE77" s="208" t="s">
        <v>155</v>
      </c>
      <c r="AF77" s="208"/>
      <c r="AG77" s="208"/>
      <c r="AH77" s="208"/>
      <c r="AI77" s="208"/>
      <c r="AJ77" s="208"/>
      <c r="AK77" s="208"/>
      <c r="AL77" s="208"/>
      <c r="AM77" s="208" t="n">
        <v>21</v>
      </c>
      <c r="AN77" s="208"/>
      <c r="AO77" s="208"/>
      <c r="AP77" s="208"/>
      <c r="AQ77" s="208"/>
      <c r="AR77" s="208"/>
      <c r="AS77" s="208"/>
      <c r="AT77" s="208"/>
      <c r="AU77" s="208"/>
      <c r="AV77" s="208"/>
      <c r="AW77" s="208"/>
      <c r="AX77" s="208"/>
      <c r="AY77" s="208"/>
      <c r="AZ77" s="208"/>
      <c r="BA77" s="208"/>
      <c r="BB77" s="208"/>
      <c r="BC77" s="208"/>
      <c r="BD77" s="208"/>
      <c r="BE77" s="208"/>
      <c r="BF77" s="208"/>
      <c r="BG77" s="208"/>
      <c r="BH77" s="208"/>
    </row>
    <row r="78" customFormat="false" ht="12.75" hidden="false" customHeight="true" outlineLevel="1" collapsed="false">
      <c r="A78" s="204"/>
      <c r="B78" s="219" t="s">
        <v>796</v>
      </c>
      <c r="C78" s="219"/>
      <c r="D78" s="219"/>
      <c r="E78" s="219"/>
      <c r="F78" s="219"/>
      <c r="G78" s="219"/>
      <c r="H78" s="206"/>
      <c r="I78" s="207"/>
      <c r="J78" s="208"/>
      <c r="K78" s="208"/>
      <c r="L78" s="208"/>
      <c r="M78" s="208"/>
      <c r="N78" s="208"/>
      <c r="O78" s="208"/>
      <c r="P78" s="208"/>
      <c r="Q78" s="208"/>
      <c r="R78" s="208"/>
      <c r="S78" s="208"/>
      <c r="T78" s="208"/>
      <c r="U78" s="208"/>
      <c r="V78" s="208"/>
      <c r="W78" s="208"/>
      <c r="X78" s="208"/>
      <c r="Y78" s="208"/>
      <c r="Z78" s="208"/>
      <c r="AA78" s="208"/>
      <c r="AB78" s="208"/>
      <c r="AC78" s="208" t="n">
        <v>0</v>
      </c>
      <c r="AD78" s="208"/>
      <c r="AE78" s="208"/>
      <c r="AF78" s="208"/>
      <c r="AG78" s="208"/>
      <c r="AH78" s="208"/>
      <c r="AI78" s="208"/>
      <c r="AJ78" s="208"/>
      <c r="AK78" s="208"/>
      <c r="AL78" s="208"/>
      <c r="AM78" s="208"/>
      <c r="AN78" s="208"/>
      <c r="AO78" s="208"/>
      <c r="AP78" s="208"/>
      <c r="AQ78" s="208"/>
      <c r="AR78" s="208"/>
      <c r="AS78" s="208"/>
      <c r="AT78" s="208"/>
      <c r="AU78" s="208"/>
      <c r="AV78" s="208"/>
      <c r="AW78" s="208"/>
      <c r="AX78" s="208"/>
      <c r="AY78" s="208"/>
      <c r="AZ78" s="208"/>
      <c r="BA78" s="208"/>
      <c r="BB78" s="208"/>
      <c r="BC78" s="208"/>
      <c r="BD78" s="208"/>
      <c r="BE78" s="208"/>
      <c r="BF78" s="208"/>
      <c r="BG78" s="208"/>
      <c r="BH78" s="208"/>
    </row>
    <row r="79" customFormat="false" ht="12.75" hidden="false" customHeight="true" outlineLevel="1" collapsed="false">
      <c r="A79" s="204"/>
      <c r="B79" s="219" t="s">
        <v>797</v>
      </c>
      <c r="C79" s="219"/>
      <c r="D79" s="219"/>
      <c r="E79" s="219"/>
      <c r="F79" s="219"/>
      <c r="G79" s="219"/>
      <c r="H79" s="206"/>
      <c r="I79" s="207"/>
      <c r="J79" s="208"/>
      <c r="K79" s="208"/>
      <c r="L79" s="208"/>
      <c r="M79" s="208"/>
      <c r="N79" s="208"/>
      <c r="O79" s="208"/>
      <c r="P79" s="208"/>
      <c r="Q79" s="208"/>
      <c r="R79" s="208"/>
      <c r="S79" s="208"/>
      <c r="T79" s="208"/>
      <c r="U79" s="208"/>
      <c r="V79" s="208"/>
      <c r="W79" s="208"/>
      <c r="X79" s="208"/>
      <c r="Y79" s="208"/>
      <c r="Z79" s="208"/>
      <c r="AA79" s="208"/>
      <c r="AB79" s="208"/>
      <c r="AC79" s="208" t="n">
        <v>1</v>
      </c>
      <c r="AD79" s="208"/>
      <c r="AE79" s="208"/>
      <c r="AF79" s="208"/>
      <c r="AG79" s="208"/>
      <c r="AH79" s="208"/>
      <c r="AI79" s="208"/>
      <c r="AJ79" s="208"/>
      <c r="AK79" s="208"/>
      <c r="AL79" s="208"/>
      <c r="AM79" s="208"/>
      <c r="AN79" s="208"/>
      <c r="AO79" s="208"/>
      <c r="AP79" s="208"/>
      <c r="AQ79" s="208"/>
      <c r="AR79" s="208"/>
      <c r="AS79" s="208"/>
      <c r="AT79" s="208"/>
      <c r="AU79" s="208"/>
      <c r="AV79" s="208"/>
      <c r="AW79" s="208"/>
      <c r="AX79" s="208"/>
      <c r="AY79" s="208"/>
      <c r="AZ79" s="208"/>
      <c r="BA79" s="208"/>
      <c r="BB79" s="208"/>
      <c r="BC79" s="208"/>
      <c r="BD79" s="208"/>
      <c r="BE79" s="208"/>
      <c r="BF79" s="208"/>
      <c r="BG79" s="208"/>
      <c r="BH79" s="208"/>
    </row>
    <row r="80" customFormat="false" ht="12.75" hidden="false" customHeight="false" outlineLevel="1" collapsed="false">
      <c r="A80" s="209" t="n">
        <v>22</v>
      </c>
      <c r="B80" s="210" t="s">
        <v>798</v>
      </c>
      <c r="C80" s="211" t="s">
        <v>799</v>
      </c>
      <c r="D80" s="212" t="s">
        <v>221</v>
      </c>
      <c r="E80" s="213" t="n">
        <v>270</v>
      </c>
      <c r="F80" s="214"/>
      <c r="G80" s="215" t="n">
        <f aca="false">ROUND(E80*F80,2)</f>
        <v>0</v>
      </c>
      <c r="H80" s="206" t="s">
        <v>795</v>
      </c>
      <c r="I80" s="207" t="s">
        <v>154</v>
      </c>
      <c r="J80" s="208"/>
      <c r="K80" s="208"/>
      <c r="L80" s="208"/>
      <c r="M80" s="208"/>
      <c r="N80" s="208"/>
      <c r="O80" s="208"/>
      <c r="P80" s="208"/>
      <c r="Q80" s="208"/>
      <c r="R80" s="208"/>
      <c r="S80" s="208"/>
      <c r="T80" s="208"/>
      <c r="U80" s="208"/>
      <c r="V80" s="208"/>
      <c r="W80" s="208"/>
      <c r="X80" s="208"/>
      <c r="Y80" s="208"/>
      <c r="Z80" s="208"/>
      <c r="AA80" s="208"/>
      <c r="AB80" s="208"/>
      <c r="AC80" s="208"/>
      <c r="AD80" s="208"/>
      <c r="AE80" s="208" t="s">
        <v>155</v>
      </c>
      <c r="AF80" s="208"/>
      <c r="AG80" s="208"/>
      <c r="AH80" s="208"/>
      <c r="AI80" s="208"/>
      <c r="AJ80" s="208"/>
      <c r="AK80" s="208"/>
      <c r="AL80" s="208"/>
      <c r="AM80" s="208" t="n">
        <v>21</v>
      </c>
      <c r="AN80" s="208"/>
      <c r="AO80" s="208"/>
      <c r="AP80" s="208"/>
      <c r="AQ80" s="208"/>
      <c r="AR80" s="208"/>
      <c r="AS80" s="208"/>
      <c r="AT80" s="208"/>
      <c r="AU80" s="208"/>
      <c r="AV80" s="208"/>
      <c r="AW80" s="208"/>
      <c r="AX80" s="208"/>
      <c r="AY80" s="208"/>
      <c r="AZ80" s="208"/>
      <c r="BA80" s="208"/>
      <c r="BB80" s="208"/>
      <c r="BC80" s="208"/>
      <c r="BD80" s="208"/>
      <c r="BE80" s="208"/>
      <c r="BF80" s="208"/>
      <c r="BG80" s="208"/>
      <c r="BH80" s="208"/>
    </row>
    <row r="81" customFormat="false" ht="12.75" hidden="false" customHeight="false" outlineLevel="1" collapsed="false">
      <c r="A81" s="209" t="n">
        <v>23</v>
      </c>
      <c r="B81" s="210" t="s">
        <v>988</v>
      </c>
      <c r="C81" s="211" t="s">
        <v>989</v>
      </c>
      <c r="D81" s="212" t="s">
        <v>221</v>
      </c>
      <c r="E81" s="213" t="n">
        <v>810</v>
      </c>
      <c r="F81" s="214"/>
      <c r="G81" s="215" t="n">
        <f aca="false">ROUND(E81*F81,2)</f>
        <v>0</v>
      </c>
      <c r="H81" s="206"/>
      <c r="I81" s="207" t="s">
        <v>313</v>
      </c>
      <c r="J81" s="208"/>
      <c r="K81" s="208"/>
      <c r="L81" s="208"/>
      <c r="M81" s="208"/>
      <c r="N81" s="208"/>
      <c r="O81" s="208"/>
      <c r="P81" s="208"/>
      <c r="Q81" s="208"/>
      <c r="R81" s="208"/>
      <c r="S81" s="208"/>
      <c r="T81" s="208"/>
      <c r="U81" s="208"/>
      <c r="V81" s="208"/>
      <c r="W81" s="208"/>
      <c r="X81" s="208"/>
      <c r="Y81" s="208"/>
      <c r="Z81" s="208"/>
      <c r="AA81" s="208"/>
      <c r="AB81" s="208"/>
      <c r="AC81" s="208"/>
      <c r="AD81" s="208"/>
      <c r="AE81" s="208" t="s">
        <v>155</v>
      </c>
      <c r="AF81" s="208"/>
      <c r="AG81" s="208"/>
      <c r="AH81" s="208"/>
      <c r="AI81" s="208"/>
      <c r="AJ81" s="208"/>
      <c r="AK81" s="208"/>
      <c r="AL81" s="208"/>
      <c r="AM81" s="208" t="n">
        <v>21</v>
      </c>
      <c r="AN81" s="208"/>
      <c r="AO81" s="208"/>
      <c r="AP81" s="208"/>
      <c r="AQ81" s="208"/>
      <c r="AR81" s="208"/>
      <c r="AS81" s="208"/>
      <c r="AT81" s="208"/>
      <c r="AU81" s="208"/>
      <c r="AV81" s="208"/>
      <c r="AW81" s="208"/>
      <c r="AX81" s="208"/>
      <c r="AY81" s="208"/>
      <c r="AZ81" s="208"/>
      <c r="BA81" s="208"/>
      <c r="BB81" s="208"/>
      <c r="BC81" s="208"/>
      <c r="BD81" s="208"/>
      <c r="BE81" s="208"/>
      <c r="BF81" s="208"/>
      <c r="BG81" s="208"/>
      <c r="BH81" s="208"/>
    </row>
    <row r="82" customFormat="false" ht="12.75" hidden="false" customHeight="false" outlineLevel="1" collapsed="false">
      <c r="A82" s="204"/>
      <c r="B82" s="216"/>
      <c r="C82" s="246" t="s">
        <v>990</v>
      </c>
      <c r="D82" s="247"/>
      <c r="E82" s="248" t="n">
        <v>810</v>
      </c>
      <c r="F82" s="215"/>
      <c r="G82" s="215"/>
      <c r="H82" s="206"/>
      <c r="I82" s="207"/>
      <c r="J82" s="208"/>
      <c r="K82" s="208"/>
      <c r="L82" s="208"/>
      <c r="M82" s="208"/>
      <c r="N82" s="208"/>
      <c r="O82" s="208"/>
      <c r="P82" s="208"/>
      <c r="Q82" s="208"/>
      <c r="R82" s="208"/>
      <c r="S82" s="208"/>
      <c r="T82" s="208"/>
      <c r="U82" s="208"/>
      <c r="V82" s="208"/>
      <c r="W82" s="208"/>
      <c r="X82" s="208"/>
      <c r="Y82" s="208"/>
      <c r="Z82" s="208"/>
      <c r="AA82" s="208"/>
      <c r="AB82" s="208"/>
      <c r="AC82" s="208"/>
      <c r="AD82" s="208"/>
      <c r="AE82" s="208"/>
      <c r="AF82" s="208"/>
      <c r="AG82" s="208"/>
      <c r="AH82" s="208"/>
      <c r="AI82" s="208"/>
      <c r="AJ82" s="208"/>
      <c r="AK82" s="208"/>
      <c r="AL82" s="208"/>
      <c r="AM82" s="208"/>
      <c r="AN82" s="208"/>
      <c r="AO82" s="208"/>
      <c r="AP82" s="208"/>
      <c r="AQ82" s="208"/>
      <c r="AR82" s="208"/>
      <c r="AS82" s="208"/>
      <c r="AT82" s="208"/>
      <c r="AU82" s="208"/>
      <c r="AV82" s="208"/>
      <c r="AW82" s="208"/>
      <c r="AX82" s="208"/>
      <c r="AY82" s="208"/>
      <c r="AZ82" s="208"/>
      <c r="BA82" s="208"/>
      <c r="BB82" s="208"/>
      <c r="BC82" s="208"/>
      <c r="BD82" s="208"/>
      <c r="BE82" s="208"/>
      <c r="BF82" s="208"/>
      <c r="BG82" s="208"/>
      <c r="BH82" s="208"/>
    </row>
    <row r="83" customFormat="false" ht="12.75" hidden="false" customHeight="false" outlineLevel="1" collapsed="false">
      <c r="A83" s="209" t="n">
        <v>24</v>
      </c>
      <c r="B83" s="210" t="s">
        <v>991</v>
      </c>
      <c r="C83" s="211" t="s">
        <v>992</v>
      </c>
      <c r="D83" s="212" t="s">
        <v>221</v>
      </c>
      <c r="E83" s="213" t="n">
        <v>270</v>
      </c>
      <c r="F83" s="214"/>
      <c r="G83" s="215" t="n">
        <f aca="false">ROUND(E83*F83,2)</f>
        <v>0</v>
      </c>
      <c r="H83" s="206"/>
      <c r="I83" s="207" t="s">
        <v>313</v>
      </c>
      <c r="J83" s="208"/>
      <c r="K83" s="208"/>
      <c r="L83" s="208"/>
      <c r="M83" s="208"/>
      <c r="N83" s="208"/>
      <c r="O83" s="208"/>
      <c r="P83" s="208"/>
      <c r="Q83" s="208"/>
      <c r="R83" s="208"/>
      <c r="S83" s="208"/>
      <c r="T83" s="208"/>
      <c r="U83" s="208"/>
      <c r="V83" s="208"/>
      <c r="W83" s="208"/>
      <c r="X83" s="208"/>
      <c r="Y83" s="208"/>
      <c r="Z83" s="208"/>
      <c r="AA83" s="208"/>
      <c r="AB83" s="208"/>
      <c r="AC83" s="208"/>
      <c r="AD83" s="208"/>
      <c r="AE83" s="208" t="s">
        <v>314</v>
      </c>
      <c r="AF83" s="208" t="n">
        <v>1</v>
      </c>
      <c r="AG83" s="208"/>
      <c r="AH83" s="208"/>
      <c r="AI83" s="208"/>
      <c r="AJ83" s="208"/>
      <c r="AK83" s="208"/>
      <c r="AL83" s="208"/>
      <c r="AM83" s="208" t="n">
        <v>21</v>
      </c>
      <c r="AN83" s="208"/>
      <c r="AO83" s="208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208"/>
      <c r="BB83" s="208"/>
      <c r="BC83" s="208"/>
      <c r="BD83" s="208"/>
      <c r="BE83" s="208"/>
      <c r="BF83" s="208"/>
      <c r="BG83" s="208"/>
      <c r="BH83" s="208"/>
    </row>
    <row r="84" customFormat="false" ht="12.75" hidden="false" customHeight="false" outlineLevel="1" collapsed="false">
      <c r="A84" s="209" t="n">
        <v>25</v>
      </c>
      <c r="B84" s="210" t="s">
        <v>993</v>
      </c>
      <c r="C84" s="211" t="s">
        <v>994</v>
      </c>
      <c r="D84" s="212" t="s">
        <v>381</v>
      </c>
      <c r="E84" s="213" t="n">
        <v>1</v>
      </c>
      <c r="F84" s="214"/>
      <c r="G84" s="215" t="n">
        <f aca="false">ROUND(E84*F84,2)</f>
        <v>0</v>
      </c>
      <c r="H84" s="206"/>
      <c r="I84" s="207" t="s">
        <v>313</v>
      </c>
      <c r="J84" s="208"/>
      <c r="K84" s="208"/>
      <c r="L84" s="208"/>
      <c r="M84" s="208"/>
      <c r="N84" s="208"/>
      <c r="O84" s="208"/>
      <c r="P84" s="208"/>
      <c r="Q84" s="208"/>
      <c r="R84" s="208"/>
      <c r="S84" s="208"/>
      <c r="T84" s="208"/>
      <c r="U84" s="208"/>
      <c r="V84" s="208"/>
      <c r="W84" s="208"/>
      <c r="X84" s="208"/>
      <c r="Y84" s="208"/>
      <c r="Z84" s="208"/>
      <c r="AA84" s="208"/>
      <c r="AB84" s="208"/>
      <c r="AC84" s="208"/>
      <c r="AD84" s="208"/>
      <c r="AE84" s="208" t="s">
        <v>314</v>
      </c>
      <c r="AF84" s="208" t="n">
        <v>1</v>
      </c>
      <c r="AG84" s="208"/>
      <c r="AH84" s="208"/>
      <c r="AI84" s="208"/>
      <c r="AJ84" s="208"/>
      <c r="AK84" s="208"/>
      <c r="AL84" s="208"/>
      <c r="AM84" s="208" t="n">
        <v>21</v>
      </c>
      <c r="AN84" s="208"/>
      <c r="AO84" s="208"/>
      <c r="AP84" s="208"/>
      <c r="AQ84" s="208"/>
      <c r="AR84" s="208"/>
      <c r="AS84" s="208"/>
      <c r="AT84" s="208"/>
      <c r="AU84" s="208"/>
      <c r="AV84" s="208"/>
      <c r="AW84" s="208"/>
      <c r="AX84" s="208"/>
      <c r="AY84" s="208"/>
      <c r="AZ84" s="208"/>
      <c r="BA84" s="208"/>
      <c r="BB84" s="208"/>
      <c r="BC84" s="208"/>
      <c r="BD84" s="208"/>
      <c r="BE84" s="208"/>
      <c r="BF84" s="208"/>
      <c r="BG84" s="208"/>
      <c r="BH84" s="208"/>
    </row>
    <row r="85" customFormat="false" ht="12.75" hidden="false" customHeight="false" outlineLevel="1" collapsed="false">
      <c r="A85" s="209" t="n">
        <v>26</v>
      </c>
      <c r="B85" s="210" t="s">
        <v>696</v>
      </c>
      <c r="C85" s="211" t="s">
        <v>805</v>
      </c>
      <c r="D85" s="212" t="s">
        <v>456</v>
      </c>
      <c r="E85" s="213" t="n">
        <v>10</v>
      </c>
      <c r="F85" s="214"/>
      <c r="G85" s="215" t="n">
        <f aca="false">ROUND(E85*F85,2)</f>
        <v>0</v>
      </c>
      <c r="H85" s="206"/>
      <c r="I85" s="207" t="s">
        <v>313</v>
      </c>
      <c r="J85" s="208"/>
      <c r="K85" s="208"/>
      <c r="L85" s="208"/>
      <c r="M85" s="208"/>
      <c r="N85" s="208"/>
      <c r="O85" s="208"/>
      <c r="P85" s="208"/>
      <c r="Q85" s="208"/>
      <c r="R85" s="208"/>
      <c r="S85" s="208"/>
      <c r="T85" s="208"/>
      <c r="U85" s="208"/>
      <c r="V85" s="208"/>
      <c r="W85" s="208"/>
      <c r="X85" s="208"/>
      <c r="Y85" s="208"/>
      <c r="Z85" s="208"/>
      <c r="AA85" s="208"/>
      <c r="AB85" s="208"/>
      <c r="AC85" s="208"/>
      <c r="AD85" s="208"/>
      <c r="AE85" s="208" t="s">
        <v>314</v>
      </c>
      <c r="AF85" s="208" t="n">
        <v>1</v>
      </c>
      <c r="AG85" s="208"/>
      <c r="AH85" s="208"/>
      <c r="AI85" s="208"/>
      <c r="AJ85" s="208"/>
      <c r="AK85" s="208"/>
      <c r="AL85" s="208"/>
      <c r="AM85" s="208" t="n">
        <v>21</v>
      </c>
      <c r="AN85" s="208"/>
      <c r="AO85" s="208"/>
      <c r="AP85" s="208"/>
      <c r="AQ85" s="208"/>
      <c r="AR85" s="208"/>
      <c r="AS85" s="208"/>
      <c r="AT85" s="208"/>
      <c r="AU85" s="208"/>
      <c r="AV85" s="208"/>
      <c r="AW85" s="208"/>
      <c r="AX85" s="208"/>
      <c r="AY85" s="208"/>
      <c r="AZ85" s="208"/>
      <c r="BA85" s="208"/>
      <c r="BB85" s="208"/>
      <c r="BC85" s="208"/>
      <c r="BD85" s="208"/>
      <c r="BE85" s="208"/>
      <c r="BF85" s="208"/>
      <c r="BG85" s="208"/>
      <c r="BH85" s="208"/>
    </row>
    <row r="86" customFormat="false" ht="12.75" hidden="false" customHeight="false" outlineLevel="1" collapsed="false">
      <c r="A86" s="209" t="n">
        <v>27</v>
      </c>
      <c r="B86" s="210" t="s">
        <v>995</v>
      </c>
      <c r="C86" s="211" t="s">
        <v>783</v>
      </c>
      <c r="D86" s="212" t="s">
        <v>456</v>
      </c>
      <c r="E86" s="213" t="n">
        <v>24</v>
      </c>
      <c r="F86" s="214"/>
      <c r="G86" s="215" t="n">
        <f aca="false">ROUND(E86*F86,2)</f>
        <v>0</v>
      </c>
      <c r="H86" s="206"/>
      <c r="I86" s="207" t="s">
        <v>313</v>
      </c>
      <c r="J86" s="208"/>
      <c r="K86" s="208"/>
      <c r="L86" s="208"/>
      <c r="M86" s="208"/>
      <c r="N86" s="208"/>
      <c r="O86" s="208"/>
      <c r="P86" s="208"/>
      <c r="Q86" s="208"/>
      <c r="R86" s="208"/>
      <c r="S86" s="208"/>
      <c r="T86" s="208"/>
      <c r="U86" s="208"/>
      <c r="V86" s="208"/>
      <c r="W86" s="208"/>
      <c r="X86" s="208"/>
      <c r="Y86" s="208"/>
      <c r="Z86" s="208"/>
      <c r="AA86" s="208"/>
      <c r="AB86" s="208"/>
      <c r="AC86" s="208"/>
      <c r="AD86" s="208"/>
      <c r="AE86" s="208" t="s">
        <v>314</v>
      </c>
      <c r="AF86" s="208" t="n">
        <v>1</v>
      </c>
      <c r="AG86" s="208"/>
      <c r="AH86" s="208"/>
      <c r="AI86" s="208"/>
      <c r="AJ86" s="208"/>
      <c r="AK86" s="208"/>
      <c r="AL86" s="208"/>
      <c r="AM86" s="208" t="n">
        <v>21</v>
      </c>
      <c r="AN86" s="208"/>
      <c r="AO86" s="208"/>
      <c r="AP86" s="208"/>
      <c r="AQ86" s="208"/>
      <c r="AR86" s="208"/>
      <c r="AS86" s="208"/>
      <c r="AT86" s="208"/>
      <c r="AU86" s="208"/>
      <c r="AV86" s="208"/>
      <c r="AW86" s="208"/>
      <c r="AX86" s="208"/>
      <c r="AY86" s="208"/>
      <c r="AZ86" s="208"/>
      <c r="BA86" s="208"/>
      <c r="BB86" s="208"/>
      <c r="BC86" s="208"/>
      <c r="BD86" s="208"/>
      <c r="BE86" s="208"/>
      <c r="BF86" s="208"/>
      <c r="BG86" s="208"/>
      <c r="BH86" s="208"/>
    </row>
    <row r="87" customFormat="false" ht="12.75" hidden="false" customHeight="false" outlineLevel="1" collapsed="false">
      <c r="A87" s="209" t="n">
        <v>28</v>
      </c>
      <c r="B87" s="210" t="s">
        <v>996</v>
      </c>
      <c r="C87" s="211" t="s">
        <v>785</v>
      </c>
      <c r="D87" s="212" t="s">
        <v>456</v>
      </c>
      <c r="E87" s="213" t="n">
        <v>282</v>
      </c>
      <c r="F87" s="214"/>
      <c r="G87" s="215" t="n">
        <f aca="false">ROUND(E87*F87,2)</f>
        <v>0</v>
      </c>
      <c r="H87" s="206"/>
      <c r="I87" s="207" t="s">
        <v>313</v>
      </c>
      <c r="J87" s="208"/>
      <c r="K87" s="208"/>
      <c r="L87" s="208"/>
      <c r="M87" s="208"/>
      <c r="N87" s="208"/>
      <c r="O87" s="208"/>
      <c r="P87" s="208"/>
      <c r="Q87" s="208"/>
      <c r="R87" s="208"/>
      <c r="S87" s="208"/>
      <c r="T87" s="208"/>
      <c r="U87" s="208"/>
      <c r="V87" s="208"/>
      <c r="W87" s="208"/>
      <c r="X87" s="208"/>
      <c r="Y87" s="208"/>
      <c r="Z87" s="208"/>
      <c r="AA87" s="208"/>
      <c r="AB87" s="208"/>
      <c r="AC87" s="208"/>
      <c r="AD87" s="208"/>
      <c r="AE87" s="208" t="s">
        <v>314</v>
      </c>
      <c r="AF87" s="208" t="n">
        <v>1</v>
      </c>
      <c r="AG87" s="208"/>
      <c r="AH87" s="208"/>
      <c r="AI87" s="208"/>
      <c r="AJ87" s="208"/>
      <c r="AK87" s="208"/>
      <c r="AL87" s="208"/>
      <c r="AM87" s="208" t="n">
        <v>21</v>
      </c>
      <c r="AN87" s="208"/>
      <c r="AO87" s="208"/>
      <c r="AP87" s="208"/>
      <c r="AQ87" s="208"/>
      <c r="AR87" s="208"/>
      <c r="AS87" s="208"/>
      <c r="AT87" s="208"/>
      <c r="AU87" s="208"/>
      <c r="AV87" s="208"/>
      <c r="AW87" s="208"/>
      <c r="AX87" s="208"/>
      <c r="AY87" s="208"/>
      <c r="AZ87" s="208"/>
      <c r="BA87" s="208"/>
      <c r="BB87" s="208"/>
      <c r="BC87" s="208"/>
      <c r="BD87" s="208"/>
      <c r="BE87" s="208"/>
      <c r="BF87" s="208"/>
      <c r="BG87" s="208"/>
      <c r="BH87" s="208"/>
    </row>
    <row r="88" customFormat="false" ht="12.75" hidden="false" customHeight="false" outlineLevel="1" collapsed="false">
      <c r="A88" s="209" t="n">
        <v>29</v>
      </c>
      <c r="B88" s="210" t="s">
        <v>771</v>
      </c>
      <c r="C88" s="211" t="s">
        <v>772</v>
      </c>
      <c r="D88" s="212" t="s">
        <v>337</v>
      </c>
      <c r="E88" s="213" t="n">
        <v>12</v>
      </c>
      <c r="F88" s="214"/>
      <c r="G88" s="215" t="n">
        <f aca="false">ROUND(E88*F88,2)</f>
        <v>0</v>
      </c>
      <c r="H88" s="206" t="s">
        <v>331</v>
      </c>
      <c r="I88" s="207" t="s">
        <v>154</v>
      </c>
      <c r="J88" s="208"/>
      <c r="K88" s="208"/>
      <c r="L88" s="208"/>
      <c r="M88" s="208"/>
      <c r="N88" s="208"/>
      <c r="O88" s="208"/>
      <c r="P88" s="208"/>
      <c r="Q88" s="208"/>
      <c r="R88" s="208"/>
      <c r="S88" s="208"/>
      <c r="T88" s="208"/>
      <c r="U88" s="208"/>
      <c r="V88" s="208"/>
      <c r="W88" s="208"/>
      <c r="X88" s="208"/>
      <c r="Y88" s="208"/>
      <c r="Z88" s="208"/>
      <c r="AA88" s="208"/>
      <c r="AB88" s="208"/>
      <c r="AC88" s="208"/>
      <c r="AD88" s="208"/>
      <c r="AE88" s="208" t="s">
        <v>155</v>
      </c>
      <c r="AF88" s="208"/>
      <c r="AG88" s="208"/>
      <c r="AH88" s="208"/>
      <c r="AI88" s="208"/>
      <c r="AJ88" s="208"/>
      <c r="AK88" s="208"/>
      <c r="AL88" s="208"/>
      <c r="AM88" s="208" t="n">
        <v>21</v>
      </c>
      <c r="AN88" s="208"/>
      <c r="AO88" s="208"/>
      <c r="AP88" s="208"/>
      <c r="AQ88" s="208"/>
      <c r="AR88" s="208"/>
      <c r="AS88" s="208"/>
      <c r="AT88" s="208"/>
      <c r="AU88" s="208"/>
      <c r="AV88" s="208"/>
      <c r="AW88" s="208"/>
      <c r="AX88" s="208"/>
      <c r="AY88" s="208"/>
      <c r="AZ88" s="208"/>
      <c r="BA88" s="208"/>
      <c r="BB88" s="208"/>
      <c r="BC88" s="208"/>
      <c r="BD88" s="208"/>
      <c r="BE88" s="208"/>
      <c r="BF88" s="208"/>
      <c r="BG88" s="208"/>
      <c r="BH88" s="208"/>
    </row>
    <row r="89" customFormat="false" ht="13.5" hidden="false" customHeight="false" outlineLevel="1" collapsed="false">
      <c r="A89" s="239" t="n">
        <v>30</v>
      </c>
      <c r="B89" s="240" t="s">
        <v>767</v>
      </c>
      <c r="C89" s="241" t="s">
        <v>768</v>
      </c>
      <c r="D89" s="242" t="s">
        <v>337</v>
      </c>
      <c r="E89" s="243" t="n">
        <v>94</v>
      </c>
      <c r="F89" s="244"/>
      <c r="G89" s="245" t="n">
        <f aca="false">ROUND(E89*F89,2)</f>
        <v>0</v>
      </c>
      <c r="H89" s="224" t="s">
        <v>331</v>
      </c>
      <c r="I89" s="225" t="s">
        <v>486</v>
      </c>
      <c r="J89" s="208"/>
      <c r="K89" s="208"/>
      <c r="L89" s="208"/>
      <c r="M89" s="208"/>
      <c r="N89" s="208"/>
      <c r="O89" s="208"/>
      <c r="P89" s="208"/>
      <c r="Q89" s="208"/>
      <c r="R89" s="208"/>
      <c r="S89" s="208"/>
      <c r="T89" s="208"/>
      <c r="U89" s="208"/>
      <c r="V89" s="208"/>
      <c r="W89" s="208"/>
      <c r="X89" s="208"/>
      <c r="Y89" s="208"/>
      <c r="Z89" s="208"/>
      <c r="AA89" s="208"/>
      <c r="AB89" s="208"/>
      <c r="AC89" s="208"/>
      <c r="AD89" s="208"/>
      <c r="AE89" s="208" t="s">
        <v>155</v>
      </c>
      <c r="AF89" s="208"/>
      <c r="AG89" s="208"/>
      <c r="AH89" s="208"/>
      <c r="AI89" s="208"/>
      <c r="AJ89" s="208"/>
      <c r="AK89" s="208"/>
      <c r="AL89" s="208"/>
      <c r="AM89" s="208" t="n">
        <v>21</v>
      </c>
      <c r="AN89" s="208"/>
      <c r="AO89" s="208"/>
      <c r="AP89" s="208"/>
      <c r="AQ89" s="208"/>
      <c r="AR89" s="208"/>
      <c r="AS89" s="208"/>
      <c r="AT89" s="208"/>
      <c r="AU89" s="208"/>
      <c r="AV89" s="208"/>
      <c r="AW89" s="208"/>
      <c r="AX89" s="208"/>
      <c r="AY89" s="208"/>
      <c r="AZ89" s="208"/>
      <c r="BA89" s="208"/>
      <c r="BB89" s="208"/>
      <c r="BC89" s="208"/>
      <c r="BD89" s="208"/>
      <c r="BE89" s="208"/>
      <c r="BF89" s="208"/>
      <c r="BG89" s="208"/>
      <c r="BH89" s="208"/>
    </row>
    <row r="90" customFormat="false" ht="12.75" hidden="true" customHeight="false" outlineLevel="0" collapsed="false">
      <c r="A90" s="108"/>
      <c r="B90" s="120"/>
      <c r="C90" s="226"/>
      <c r="D90" s="227"/>
      <c r="E90" s="228"/>
      <c r="F90" s="228"/>
      <c r="G90" s="228"/>
      <c r="H90" s="228"/>
      <c r="I90" s="229"/>
    </row>
    <row r="91" customFormat="false" ht="12.75" hidden="true" customHeight="false" outlineLevel="0" collapsed="false">
      <c r="A91" s="230"/>
      <c r="B91" s="231" t="s">
        <v>215</v>
      </c>
      <c r="C91" s="232"/>
      <c r="D91" s="233"/>
      <c r="E91" s="230"/>
      <c r="F91" s="230"/>
      <c r="G91" s="234" t="n">
        <f aca="false">F8+F46+F64+F68+F74</f>
        <v>0</v>
      </c>
      <c r="H91" s="34"/>
      <c r="I91" s="34"/>
      <c r="AN91" s="0" t="n">
        <v>15</v>
      </c>
      <c r="AO91" s="0" t="n">
        <v>21</v>
      </c>
    </row>
    <row r="92" customFormat="false" ht="12.75" hidden="false" customHeight="false" outlineLevel="0" collapsed="false">
      <c r="A92" s="34"/>
      <c r="B92" s="235"/>
      <c r="C92" s="235"/>
      <c r="D92" s="236"/>
      <c r="E92" s="34"/>
      <c r="F92" s="34"/>
      <c r="G92" s="34"/>
      <c r="H92" s="34"/>
      <c r="I92" s="34"/>
      <c r="AN92" s="0" t="n">
        <f aca="false">SUMIF(AM8:AM91,AN91,G8:G91)</f>
        <v>0</v>
      </c>
      <c r="AO92" s="0" t="n">
        <f aca="false">SUMIF(AM8:AM91,AO91,G8:G91)</f>
        <v>0</v>
      </c>
    </row>
  </sheetData>
  <sheetProtection sheet="true" password="c49b"/>
  <mergeCells count="46">
    <mergeCell ref="A1:G1"/>
    <mergeCell ref="C7:G7"/>
    <mergeCell ref="F8:G8"/>
    <mergeCell ref="B9:G9"/>
    <mergeCell ref="B10:G10"/>
    <mergeCell ref="B11:G11"/>
    <mergeCell ref="B14:G14"/>
    <mergeCell ref="B15:G15"/>
    <mergeCell ref="B16:G16"/>
    <mergeCell ref="B18:G18"/>
    <mergeCell ref="B19:G19"/>
    <mergeCell ref="B20:G20"/>
    <mergeCell ref="B22:G22"/>
    <mergeCell ref="B23:G23"/>
    <mergeCell ref="B24:G24"/>
    <mergeCell ref="B26:G26"/>
    <mergeCell ref="B27:G27"/>
    <mergeCell ref="B30:G30"/>
    <mergeCell ref="B31:G31"/>
    <mergeCell ref="B33:G33"/>
    <mergeCell ref="B34:G34"/>
    <mergeCell ref="C36:G36"/>
    <mergeCell ref="B38:G38"/>
    <mergeCell ref="B39:G39"/>
    <mergeCell ref="C44:G44"/>
    <mergeCell ref="F46:G46"/>
    <mergeCell ref="B47:G47"/>
    <mergeCell ref="B48:G48"/>
    <mergeCell ref="B50:G50"/>
    <mergeCell ref="B51:G51"/>
    <mergeCell ref="B54:G54"/>
    <mergeCell ref="C60:G60"/>
    <mergeCell ref="C61:G61"/>
    <mergeCell ref="C62:G62"/>
    <mergeCell ref="C63:G63"/>
    <mergeCell ref="F64:G64"/>
    <mergeCell ref="F68:G68"/>
    <mergeCell ref="B69:G69"/>
    <mergeCell ref="B70:G70"/>
    <mergeCell ref="B71:G71"/>
    <mergeCell ref="B72:G72"/>
    <mergeCell ref="F74:G74"/>
    <mergeCell ref="B75:G75"/>
    <mergeCell ref="B76:G76"/>
    <mergeCell ref="B78:G78"/>
    <mergeCell ref="B79:G79"/>
  </mergeCells>
  <printOptions headings="false" gridLines="false" gridLinesSet="true" horizontalCentered="false" verticalCentered="false"/>
  <pageMargins left="0.590277777777778" right="0.39375" top="0.7875" bottom="0.78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C28"/>
  <sheetViews>
    <sheetView windowProtection="fals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/>
  <cols>
    <col collapsed="false" hidden="false" max="1" min="1" style="0" width="10.3928571428571"/>
    <col collapsed="false" hidden="false" max="3" min="2" style="0" width="8.50510204081633"/>
    <col collapsed="false" hidden="false" max="4" min="4" style="0" width="10.6632653061225"/>
    <col collapsed="false" hidden="false" max="5" min="5" style="0" width="13.5"/>
    <col collapsed="false" hidden="false" max="6" min="6" style="0" width="10.1224489795918"/>
    <col collapsed="false" hidden="false" max="7" min="7" style="0" width="6.47959183673469"/>
    <col collapsed="false" hidden="false" max="8" min="8" style="0" width="18.4948979591837"/>
    <col collapsed="false" hidden="false" max="14" min="9" style="0" width="8.50510204081633"/>
    <col collapsed="false" hidden="true" max="16" min="15" style="0" width="0"/>
    <col collapsed="false" hidden="false" max="54" min="17" style="0" width="8.50510204081633"/>
    <col collapsed="false" hidden="false" max="55" min="55" style="0" width="46.7091836734694"/>
    <col collapsed="false" hidden="false" max="1025" min="56" style="0" width="8.50510204081633"/>
  </cols>
  <sheetData>
    <row r="1" customFormat="false" ht="13.5" hidden="false" customHeight="true" outlineLevel="0" collapsed="false">
      <c r="A1" s="94" t="s">
        <v>14</v>
      </c>
      <c r="B1" s="95" t="str">
        <f aca="false">Stavba!CisloStavby</f>
        <v>20131401_2017</v>
      </c>
      <c r="C1" s="96" t="str">
        <f aca="false">Stavba!NazevStavby</f>
        <v>REKONSTRUKCE MK A IS - STAVBA 1</v>
      </c>
      <c r="D1" s="96"/>
      <c r="E1" s="96"/>
      <c r="F1" s="96"/>
      <c r="G1" s="97"/>
      <c r="H1" s="98"/>
    </row>
    <row r="2" customFormat="false" ht="13.5" hidden="false" customHeight="true" outlineLevel="0" collapsed="false">
      <c r="A2" s="99" t="s">
        <v>116</v>
      </c>
      <c r="B2" s="137" t="s">
        <v>61</v>
      </c>
      <c r="C2" s="137" t="s">
        <v>62</v>
      </c>
      <c r="D2" s="137"/>
      <c r="E2" s="137"/>
      <c r="F2" s="137"/>
      <c r="G2" s="101" t="s">
        <v>117</v>
      </c>
      <c r="H2" s="237" t="s">
        <v>63</v>
      </c>
      <c r="O2" s="23" t="s">
        <v>216</v>
      </c>
    </row>
    <row r="3" customFormat="false" ht="13.5" hidden="false" customHeight="true" outlineLevel="0" collapsed="false">
      <c r="H3" s="93"/>
    </row>
    <row r="4" customFormat="false" ht="18" hidden="false" customHeight="true" outlineLevel="0" collapsed="false">
      <c r="A4" s="103" t="s">
        <v>118</v>
      </c>
      <c r="B4" s="103"/>
      <c r="C4" s="103"/>
      <c r="D4" s="103"/>
      <c r="E4" s="103"/>
      <c r="F4" s="103"/>
      <c r="G4" s="103"/>
      <c r="H4" s="103"/>
    </row>
    <row r="5" customFormat="false" ht="12.75" hidden="false" customHeight="true" outlineLevel="0" collapsed="false">
      <c r="H5" s="93"/>
    </row>
    <row r="6" customFormat="false" ht="15.75" hidden="false" customHeight="true" outlineLevel="0" collapsed="false">
      <c r="A6" s="104" t="s">
        <v>119</v>
      </c>
      <c r="B6" s="105" t="str">
        <f aca="false">B2</f>
        <v>SO-302</v>
      </c>
      <c r="H6" s="93"/>
    </row>
    <row r="7" customFormat="false" ht="15.75" hidden="false" customHeight="true" outlineLevel="0" collapsed="false">
      <c r="B7" s="106" t="str">
        <f aca="false">C2</f>
        <v>OPRAVA POVRCHŮ KOMUNIUKACÍ</v>
      </c>
      <c r="C7" s="106"/>
      <c r="D7" s="106"/>
      <c r="E7" s="106"/>
      <c r="F7" s="106"/>
      <c r="G7" s="106"/>
      <c r="H7" s="93"/>
    </row>
    <row r="8" customFormat="false" ht="12.75" hidden="false" customHeight="true" outlineLevel="0" collapsed="false">
      <c r="H8" s="93"/>
    </row>
    <row r="9" customFormat="false" ht="12.75" hidden="false" customHeight="true" outlineLevel="0" collapsed="false">
      <c r="A9" s="104" t="s">
        <v>120</v>
      </c>
      <c r="B9" s="238" t="s">
        <v>997</v>
      </c>
      <c r="C9" s="238" t="s">
        <v>998</v>
      </c>
      <c r="D9" s="104"/>
      <c r="E9" s="104"/>
      <c r="F9" s="104"/>
      <c r="G9" s="104"/>
      <c r="H9" s="107"/>
      <c r="I9" s="104"/>
      <c r="J9" s="104"/>
    </row>
    <row r="10" customFormat="false" ht="12.75" hidden="false" customHeight="true" outlineLevel="0" collapsed="false">
      <c r="A10" s="104"/>
      <c r="B10" s="104"/>
      <c r="C10" s="104"/>
      <c r="D10" s="104"/>
      <c r="E10" s="104"/>
      <c r="F10" s="104"/>
      <c r="G10" s="104"/>
      <c r="H10" s="107"/>
      <c r="I10" s="104"/>
      <c r="J10" s="104"/>
    </row>
    <row r="11" customFormat="false" ht="12.75" hidden="false" customHeight="true" outlineLevel="0" collapsed="false">
      <c r="A11" s="104"/>
      <c r="B11" s="238" t="s">
        <v>999</v>
      </c>
      <c r="C11" s="238" t="s">
        <v>1000</v>
      </c>
      <c r="D11" s="104"/>
      <c r="E11" s="104"/>
      <c r="F11" s="104"/>
      <c r="G11" s="104"/>
      <c r="H11" s="107"/>
      <c r="I11" s="104"/>
      <c r="J11" s="104"/>
    </row>
    <row r="12" customFormat="false" ht="12.75" hidden="false" customHeight="true" outlineLevel="0" collapsed="false">
      <c r="A12" s="104"/>
      <c r="B12" s="104"/>
      <c r="C12" s="104"/>
      <c r="D12" s="104"/>
      <c r="E12" s="104"/>
      <c r="F12" s="104"/>
      <c r="G12" s="104"/>
      <c r="H12" s="107"/>
      <c r="I12" s="104"/>
      <c r="J12" s="104"/>
    </row>
    <row r="13" customFormat="false" ht="12.75" hidden="false" customHeight="true" outlineLevel="0" collapsed="false">
      <c r="A13" s="104"/>
      <c r="B13" s="238" t="s">
        <v>63</v>
      </c>
      <c r="C13" s="104"/>
      <c r="D13" s="104"/>
      <c r="E13" s="104"/>
      <c r="F13" s="104"/>
      <c r="G13" s="104"/>
      <c r="H13" s="107"/>
      <c r="I13" s="104"/>
      <c r="J13" s="104"/>
    </row>
    <row r="14" customFormat="false" ht="12.75" hidden="false" customHeight="true" outlineLevel="0" collapsed="false">
      <c r="A14" s="104"/>
      <c r="B14" s="104"/>
      <c r="C14" s="104"/>
      <c r="D14" s="104"/>
      <c r="E14" s="104"/>
      <c r="F14" s="104"/>
      <c r="G14" s="104"/>
      <c r="H14" s="107"/>
      <c r="I14" s="104"/>
      <c r="J14" s="104"/>
    </row>
    <row r="15" customFormat="false" ht="12.75" hidden="false" customHeight="true" outlineLevel="0" collapsed="false">
      <c r="A15" s="104" t="s">
        <v>133</v>
      </c>
      <c r="B15" s="104"/>
      <c r="C15" s="238" t="s">
        <v>273</v>
      </c>
      <c r="D15" s="104"/>
      <c r="E15" s="104"/>
      <c r="F15" s="104"/>
      <c r="G15" s="104"/>
      <c r="H15" s="107"/>
      <c r="I15" s="104"/>
      <c r="J15" s="104"/>
    </row>
    <row r="16" customFormat="false" ht="12.75" hidden="false" customHeight="true" outlineLevel="0" collapsed="false">
      <c r="A16" s="104"/>
      <c r="B16" s="104"/>
      <c r="C16" s="104"/>
      <c r="D16" s="104"/>
      <c r="E16" s="104"/>
      <c r="F16" s="104"/>
      <c r="G16" s="104"/>
      <c r="H16" s="107"/>
      <c r="I16" s="104"/>
      <c r="J16" s="104"/>
    </row>
    <row r="17" customFormat="false" ht="12.75" hidden="false" customHeight="true" outlineLevel="0" collapsed="false">
      <c r="A17" s="138" t="s">
        <v>134</v>
      </c>
      <c r="B17" s="139"/>
      <c r="C17" s="139"/>
      <c r="D17" s="139"/>
      <c r="E17" s="139"/>
      <c r="F17" s="139"/>
      <c r="G17" s="139"/>
      <c r="H17" s="140"/>
      <c r="I17" s="104"/>
      <c r="J17" s="104"/>
    </row>
    <row r="18" customFormat="false" ht="12.75" hidden="false" customHeight="true" outlineLevel="0" collapsed="false">
      <c r="A18" s="141" t="s">
        <v>135</v>
      </c>
      <c r="B18" s="142"/>
      <c r="C18" s="143"/>
      <c r="D18" s="143"/>
      <c r="E18" s="143"/>
      <c r="F18" s="143"/>
      <c r="G18" s="144"/>
      <c r="H18" s="145" t="s">
        <v>136</v>
      </c>
      <c r="I18" s="104"/>
      <c r="J18" s="104"/>
    </row>
    <row r="19" customFormat="false" ht="12.75" hidden="false" customHeight="true" outlineLevel="0" collapsed="false">
      <c r="A19" s="146" t="s">
        <v>1001</v>
      </c>
      <c r="B19" s="147" t="s">
        <v>1002</v>
      </c>
      <c r="C19" s="148"/>
      <c r="D19" s="148"/>
      <c r="E19" s="148"/>
      <c r="F19" s="148"/>
      <c r="G19" s="149"/>
      <c r="H19" s="150" t="n">
        <f aca="false">'SO-302 302.01-02 Pol'!G58</f>
        <v>0</v>
      </c>
      <c r="I19" s="104"/>
      <c r="J19" s="104"/>
      <c r="O19" s="0" t="n">
        <f aca="false">'SO-302 302.01-02 Pol'!AN59</f>
        <v>0</v>
      </c>
      <c r="P19" s="0" t="n">
        <f aca="false">'SO-302 302.01-02 Pol'!AO59</f>
        <v>0</v>
      </c>
    </row>
    <row r="20" customFormat="false" ht="12.75" hidden="false" customHeight="true" outlineLevel="0" collapsed="false">
      <c r="A20" s="151"/>
      <c r="B20" s="152" t="s">
        <v>137</v>
      </c>
      <c r="C20" s="153"/>
      <c r="D20" s="154" t="str">
        <f aca="false">B2</f>
        <v>SO-302</v>
      </c>
      <c r="E20" s="153"/>
      <c r="F20" s="153"/>
      <c r="G20" s="155"/>
      <c r="H20" s="156" t="n">
        <f aca="false">SUM(H19:H19)</f>
        <v>0</v>
      </c>
      <c r="I20" s="104"/>
      <c r="J20" s="104"/>
    </row>
    <row r="21" customFormat="false" ht="12.75" hidden="false" customHeight="true" outlineLevel="0" collapsed="false">
      <c r="A21" s="104"/>
      <c r="B21" s="104"/>
      <c r="C21" s="104"/>
      <c r="D21" s="104"/>
      <c r="E21" s="104"/>
      <c r="F21" s="104"/>
      <c r="G21" s="104"/>
      <c r="H21" s="107"/>
      <c r="I21" s="104"/>
      <c r="J21" s="104"/>
    </row>
    <row r="22" customFormat="false" ht="13.5" hidden="false" customHeight="true" outlineLevel="0" collapsed="false">
      <c r="A22" s="138" t="s">
        <v>138</v>
      </c>
      <c r="B22" s="139"/>
      <c r="C22" s="139"/>
      <c r="D22" s="157" t="s">
        <v>1001</v>
      </c>
      <c r="E22" s="158" t="s">
        <v>1002</v>
      </c>
      <c r="F22" s="158"/>
      <c r="G22" s="158"/>
      <c r="H22" s="158"/>
      <c r="I22" s="104"/>
      <c r="J22" s="104"/>
      <c r="BC22" s="159" t="str">
        <f aca="false">E22</f>
        <v>Oprava povrchů komunikací*</v>
      </c>
    </row>
    <row r="23" customFormat="false" ht="12.75" hidden="false" customHeight="true" outlineLevel="0" collapsed="false">
      <c r="A23" s="141" t="s">
        <v>139</v>
      </c>
      <c r="B23" s="142"/>
      <c r="C23" s="143"/>
      <c r="D23" s="143"/>
      <c r="E23" s="143"/>
      <c r="F23" s="143"/>
      <c r="G23" s="144"/>
      <c r="H23" s="145" t="s">
        <v>136</v>
      </c>
      <c r="I23" s="104"/>
      <c r="J23" s="104"/>
    </row>
    <row r="24" customFormat="false" ht="12.75" hidden="false" customHeight="true" outlineLevel="0" collapsed="false">
      <c r="A24" s="146" t="s">
        <v>75</v>
      </c>
      <c r="B24" s="147" t="s">
        <v>76</v>
      </c>
      <c r="C24" s="148"/>
      <c r="D24" s="148"/>
      <c r="E24" s="148"/>
      <c r="F24" s="148"/>
      <c r="G24" s="149"/>
      <c r="H24" s="160" t="n">
        <f aca="false">'SO-302 302.01-02 Pol'!F8</f>
        <v>0</v>
      </c>
      <c r="I24" s="104"/>
      <c r="J24" s="104"/>
    </row>
    <row r="25" customFormat="false" ht="12.75" hidden="false" customHeight="true" outlineLevel="0" collapsed="false">
      <c r="A25" s="146" t="s">
        <v>83</v>
      </c>
      <c r="B25" s="147" t="s">
        <v>84</v>
      </c>
      <c r="C25" s="148"/>
      <c r="D25" s="148"/>
      <c r="E25" s="148"/>
      <c r="F25" s="148"/>
      <c r="G25" s="149"/>
      <c r="H25" s="160" t="n">
        <f aca="false">'SO-302 302.01-02 Pol'!F22</f>
        <v>0</v>
      </c>
      <c r="I25" s="104"/>
      <c r="J25" s="104"/>
    </row>
    <row r="26" customFormat="false" ht="12.75" hidden="false" customHeight="true" outlineLevel="0" collapsed="false">
      <c r="A26" s="146" t="s">
        <v>91</v>
      </c>
      <c r="B26" s="147" t="s">
        <v>92</v>
      </c>
      <c r="C26" s="148"/>
      <c r="D26" s="148"/>
      <c r="E26" s="148"/>
      <c r="F26" s="148"/>
      <c r="G26" s="149"/>
      <c r="H26" s="160" t="n">
        <f aca="false">'SO-302 302.01-02 Pol'!F38</f>
        <v>0</v>
      </c>
      <c r="I26" s="104"/>
      <c r="J26" s="104"/>
    </row>
    <row r="27" customFormat="false" ht="12.75" hidden="false" customHeight="true" outlineLevel="0" collapsed="false">
      <c r="A27" s="146" t="s">
        <v>95</v>
      </c>
      <c r="B27" s="147" t="s">
        <v>96</v>
      </c>
      <c r="C27" s="148"/>
      <c r="D27" s="148"/>
      <c r="E27" s="148"/>
      <c r="F27" s="148"/>
      <c r="G27" s="149"/>
      <c r="H27" s="160" t="n">
        <f aca="false">'SO-302 302.01-02 Pol'!F53</f>
        <v>0</v>
      </c>
      <c r="I27" s="104"/>
      <c r="J27" s="104"/>
    </row>
    <row r="28" customFormat="false" ht="12.75" hidden="false" customHeight="true" outlineLevel="0" collapsed="false">
      <c r="A28" s="151"/>
      <c r="B28" s="152" t="s">
        <v>140</v>
      </c>
      <c r="C28" s="153"/>
      <c r="D28" s="154" t="str">
        <f aca="false">D22</f>
        <v>302.01-02</v>
      </c>
      <c r="E28" s="153"/>
      <c r="F28" s="153"/>
      <c r="G28" s="155"/>
      <c r="H28" s="161" t="n">
        <f aca="false">SUM(H24:H27)</f>
        <v>0</v>
      </c>
      <c r="I28" s="104"/>
      <c r="J28" s="104"/>
    </row>
  </sheetData>
  <sheetProtection sheet="true" password="c49b"/>
  <mergeCells count="4">
    <mergeCell ref="C2:F2"/>
    <mergeCell ref="A4:H4"/>
    <mergeCell ref="B7:G7"/>
    <mergeCell ref="E22:H22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H5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/>
  <cols>
    <col collapsed="false" hidden="false" max="1" min="1" style="0" width="4.18367346938776"/>
    <col collapsed="false" hidden="false" max="2" min="2" style="23" width="14.1734693877551"/>
    <col collapsed="false" hidden="false" max="3" min="3" style="23" width="62.9081632653061"/>
    <col collapsed="false" hidden="false" max="4" min="4" style="0" width="4.45408163265306"/>
    <col collapsed="false" hidden="false" max="5" min="5" style="0" width="10.3928571428571"/>
    <col collapsed="false" hidden="false" max="6" min="6" style="0" width="9.71938775510204"/>
    <col collapsed="false" hidden="false" max="7" min="7" style="0" width="12.5561224489796"/>
    <col collapsed="false" hidden="false" max="9" min="8" style="0" width="8.50510204081633"/>
    <col collapsed="false" hidden="true" max="18" min="10" style="0" width="0"/>
    <col collapsed="false" hidden="false" max="28" min="19" style="0" width="8.50510204081633"/>
    <col collapsed="false" hidden="true" max="41" min="29" style="0" width="0"/>
    <col collapsed="false" hidden="false" max="1025" min="42" style="0" width="8.50510204081633"/>
  </cols>
  <sheetData>
    <row r="1" customFormat="false" ht="16.5" hidden="false" customHeight="false" outlineLevel="0" collapsed="false">
      <c r="A1" s="162" t="s">
        <v>224</v>
      </c>
      <c r="B1" s="162"/>
      <c r="C1" s="162"/>
      <c r="D1" s="162"/>
      <c r="E1" s="162"/>
      <c r="F1" s="162"/>
      <c r="G1" s="162"/>
      <c r="AC1" s="0" t="s">
        <v>142</v>
      </c>
    </row>
    <row r="2" customFormat="false" ht="13.5" hidden="false" customHeight="false" outlineLevel="0" collapsed="false">
      <c r="A2" s="163" t="s">
        <v>122</v>
      </c>
      <c r="B2" s="164" t="s">
        <v>15</v>
      </c>
      <c r="C2" s="165" t="s">
        <v>17</v>
      </c>
      <c r="D2" s="166"/>
      <c r="E2" s="167"/>
      <c r="F2" s="167"/>
      <c r="G2" s="168"/>
    </row>
    <row r="3" customFormat="false" ht="12.75" hidden="false" customHeight="false" outlineLevel="0" collapsed="false">
      <c r="A3" s="169" t="s">
        <v>123</v>
      </c>
      <c r="B3" s="170" t="s">
        <v>61</v>
      </c>
      <c r="C3" s="171" t="s">
        <v>62</v>
      </c>
      <c r="D3" s="172"/>
      <c r="E3" s="173"/>
      <c r="F3" s="173"/>
      <c r="G3" s="174"/>
      <c r="AC3" s="23" t="s">
        <v>216</v>
      </c>
    </row>
    <row r="4" customFormat="false" ht="13.5" hidden="false" customHeight="false" outlineLevel="0" collapsed="false">
      <c r="A4" s="175" t="s">
        <v>124</v>
      </c>
      <c r="B4" s="176" t="s">
        <v>1001</v>
      </c>
      <c r="C4" s="177" t="s">
        <v>1002</v>
      </c>
      <c r="D4" s="178"/>
      <c r="E4" s="179"/>
      <c r="F4" s="179"/>
      <c r="G4" s="180"/>
    </row>
    <row r="5" customFormat="false" ht="14.25" hidden="false" customHeight="false" outlineLevel="0" collapsed="false">
      <c r="C5" s="181"/>
      <c r="D5" s="182"/>
    </row>
    <row r="6" customFormat="false" ht="27" hidden="false" customHeight="false" outlineLevel="0" collapsed="false">
      <c r="A6" s="183" t="s">
        <v>125</v>
      </c>
      <c r="B6" s="184" t="s">
        <v>126</v>
      </c>
      <c r="C6" s="185" t="s">
        <v>127</v>
      </c>
      <c r="D6" s="186" t="s">
        <v>128</v>
      </c>
      <c r="E6" s="187" t="s">
        <v>129</v>
      </c>
      <c r="F6" s="188" t="s">
        <v>130</v>
      </c>
      <c r="G6" s="183" t="s">
        <v>131</v>
      </c>
      <c r="H6" s="189" t="s">
        <v>143</v>
      </c>
      <c r="I6" s="190" t="s">
        <v>144</v>
      </c>
      <c r="J6" s="108"/>
    </row>
    <row r="7" customFormat="false" ht="12.75" hidden="false" customHeight="true" outlineLevel="0" collapsed="false">
      <c r="A7" s="191"/>
      <c r="B7" s="192" t="s">
        <v>145</v>
      </c>
      <c r="C7" s="193" t="s">
        <v>146</v>
      </c>
      <c r="D7" s="193"/>
      <c r="E7" s="193"/>
      <c r="F7" s="193"/>
      <c r="G7" s="193"/>
      <c r="H7" s="194"/>
      <c r="I7" s="195"/>
    </row>
    <row r="8" customFormat="false" ht="12.75" hidden="false" customHeight="false" outlineLevel="0" collapsed="false">
      <c r="A8" s="196" t="s">
        <v>147</v>
      </c>
      <c r="B8" s="197" t="s">
        <v>75</v>
      </c>
      <c r="C8" s="198" t="s">
        <v>76</v>
      </c>
      <c r="D8" s="199"/>
      <c r="E8" s="200"/>
      <c r="F8" s="201" t="n">
        <f aca="false">SUM(G9:G21)</f>
        <v>0</v>
      </c>
      <c r="G8" s="201"/>
      <c r="H8" s="202"/>
      <c r="I8" s="203"/>
      <c r="AE8" s="0" t="s">
        <v>148</v>
      </c>
    </row>
    <row r="9" customFormat="false" ht="12.75" hidden="false" customHeight="true" outlineLevel="1" collapsed="false">
      <c r="A9" s="204"/>
      <c r="B9" s="205" t="s">
        <v>398</v>
      </c>
      <c r="C9" s="205"/>
      <c r="D9" s="205"/>
      <c r="E9" s="205"/>
      <c r="F9" s="205"/>
      <c r="G9" s="205"/>
      <c r="H9" s="206"/>
      <c r="I9" s="207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  <c r="V9" s="208"/>
      <c r="W9" s="208"/>
      <c r="X9" s="208"/>
      <c r="Y9" s="208"/>
      <c r="Z9" s="208"/>
      <c r="AA9" s="208"/>
      <c r="AB9" s="208"/>
      <c r="AC9" s="208" t="n">
        <v>0</v>
      </c>
      <c r="AD9" s="208"/>
      <c r="AE9" s="208"/>
      <c r="AF9" s="208"/>
      <c r="AG9" s="208"/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customFormat="false" ht="12.75" hidden="false" customHeight="false" outlineLevel="1" collapsed="false">
      <c r="A10" s="209" t="n">
        <v>1</v>
      </c>
      <c r="B10" s="210" t="s">
        <v>403</v>
      </c>
      <c r="C10" s="211" t="s">
        <v>404</v>
      </c>
      <c r="D10" s="212" t="s">
        <v>273</v>
      </c>
      <c r="E10" s="213" t="n">
        <v>5128</v>
      </c>
      <c r="F10" s="214"/>
      <c r="G10" s="215" t="n">
        <f aca="false">ROUND(E10*F10,2)</f>
        <v>0</v>
      </c>
      <c r="H10" s="206" t="s">
        <v>401</v>
      </c>
      <c r="I10" s="207" t="s">
        <v>402</v>
      </c>
      <c r="J10" s="208"/>
      <c r="K10" s="208"/>
      <c r="L10" s="208"/>
      <c r="M10" s="208"/>
      <c r="N10" s="208"/>
      <c r="O10" s="208"/>
      <c r="P10" s="208"/>
      <c r="Q10" s="208"/>
      <c r="R10" s="208"/>
      <c r="S10" s="208"/>
      <c r="T10" s="208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  <c r="AE10" s="208" t="s">
        <v>155</v>
      </c>
      <c r="AF10" s="208"/>
      <c r="AG10" s="208"/>
      <c r="AH10" s="208"/>
      <c r="AI10" s="208"/>
      <c r="AJ10" s="208"/>
      <c r="AK10" s="208"/>
      <c r="AL10" s="208"/>
      <c r="AM10" s="208" t="n">
        <v>21</v>
      </c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customFormat="false" ht="12.75" hidden="false" customHeight="false" outlineLevel="1" collapsed="false">
      <c r="A11" s="204"/>
      <c r="B11" s="216"/>
      <c r="C11" s="246" t="s">
        <v>1003</v>
      </c>
      <c r="D11" s="247"/>
      <c r="E11" s="248" t="n">
        <v>5128</v>
      </c>
      <c r="F11" s="215"/>
      <c r="G11" s="215"/>
      <c r="H11" s="206"/>
      <c r="I11" s="207"/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  <c r="AE11" s="208"/>
      <c r="AF11" s="208"/>
      <c r="AG11" s="208"/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customFormat="false" ht="12.75" hidden="false" customHeight="false" outlineLevel="1" collapsed="false">
      <c r="A12" s="209" t="n">
        <v>2</v>
      </c>
      <c r="B12" s="210" t="s">
        <v>1004</v>
      </c>
      <c r="C12" s="211" t="s">
        <v>1005</v>
      </c>
      <c r="D12" s="212" t="s">
        <v>273</v>
      </c>
      <c r="E12" s="213" t="n">
        <v>5128</v>
      </c>
      <c r="F12" s="214"/>
      <c r="G12" s="215" t="n">
        <f aca="false">ROUND(E12*F12,2)</f>
        <v>0</v>
      </c>
      <c r="H12" s="206" t="s">
        <v>401</v>
      </c>
      <c r="I12" s="207" t="s">
        <v>154</v>
      </c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  <c r="AE12" s="208" t="s">
        <v>155</v>
      </c>
      <c r="AF12" s="208"/>
      <c r="AG12" s="208"/>
      <c r="AH12" s="208"/>
      <c r="AI12" s="208"/>
      <c r="AJ12" s="208"/>
      <c r="AK12" s="208"/>
      <c r="AL12" s="208"/>
      <c r="AM12" s="208" t="n">
        <v>21</v>
      </c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customFormat="false" ht="12.75" hidden="false" customHeight="true" outlineLevel="1" collapsed="false">
      <c r="A13" s="204"/>
      <c r="B13" s="219" t="s">
        <v>288</v>
      </c>
      <c r="C13" s="219"/>
      <c r="D13" s="219"/>
      <c r="E13" s="219"/>
      <c r="F13" s="219"/>
      <c r="G13" s="219"/>
      <c r="H13" s="206"/>
      <c r="I13" s="207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  <c r="U13" s="208"/>
      <c r="V13" s="208"/>
      <c r="W13" s="208"/>
      <c r="X13" s="208"/>
      <c r="Y13" s="208"/>
      <c r="Z13" s="208"/>
      <c r="AA13" s="208"/>
      <c r="AB13" s="208"/>
      <c r="AC13" s="208" t="n">
        <v>0</v>
      </c>
      <c r="AD13" s="208"/>
      <c r="AE13" s="208"/>
      <c r="AF13" s="208"/>
      <c r="AG13" s="208"/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customFormat="false" ht="12.75" hidden="false" customHeight="true" outlineLevel="1" collapsed="false">
      <c r="A14" s="204"/>
      <c r="B14" s="219" t="s">
        <v>289</v>
      </c>
      <c r="C14" s="219"/>
      <c r="D14" s="219"/>
      <c r="E14" s="219"/>
      <c r="F14" s="219"/>
      <c r="G14" s="219"/>
      <c r="H14" s="206"/>
      <c r="I14" s="207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 t="s">
        <v>173</v>
      </c>
      <c r="AF14" s="208"/>
      <c r="AG14" s="208"/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customFormat="false" ht="12.75" hidden="false" customHeight="false" outlineLevel="1" collapsed="false">
      <c r="A15" s="209" t="n">
        <v>3</v>
      </c>
      <c r="B15" s="210" t="s">
        <v>1006</v>
      </c>
      <c r="C15" s="211" t="s">
        <v>1007</v>
      </c>
      <c r="D15" s="212" t="s">
        <v>247</v>
      </c>
      <c r="E15" s="213" t="n">
        <v>687.633</v>
      </c>
      <c r="F15" s="214"/>
      <c r="G15" s="215" t="n">
        <f aca="false">ROUND(E15*F15,2)</f>
        <v>0</v>
      </c>
      <c r="H15" s="206" t="s">
        <v>231</v>
      </c>
      <c r="I15" s="207" t="s">
        <v>154</v>
      </c>
      <c r="J15" s="208"/>
      <c r="K15" s="208"/>
      <c r="L15" s="208"/>
      <c r="M15" s="208"/>
      <c r="N15" s="208"/>
      <c r="O15" s="208"/>
      <c r="P15" s="208"/>
      <c r="Q15" s="208"/>
      <c r="R15" s="208"/>
      <c r="S15" s="208"/>
      <c r="T15" s="208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  <c r="AE15" s="208" t="s">
        <v>155</v>
      </c>
      <c r="AF15" s="208"/>
      <c r="AG15" s="208"/>
      <c r="AH15" s="208"/>
      <c r="AI15" s="208"/>
      <c r="AJ15" s="208"/>
      <c r="AK15" s="208"/>
      <c r="AL15" s="208"/>
      <c r="AM15" s="208" t="n">
        <v>21</v>
      </c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customFormat="false" ht="12.75" hidden="false" customHeight="false" outlineLevel="1" collapsed="false">
      <c r="A16" s="204"/>
      <c r="B16" s="216"/>
      <c r="C16" s="246" t="s">
        <v>1008</v>
      </c>
      <c r="D16" s="247"/>
      <c r="E16" s="248" t="n">
        <v>687.633</v>
      </c>
      <c r="F16" s="215"/>
      <c r="G16" s="215"/>
      <c r="H16" s="206"/>
      <c r="I16" s="207"/>
      <c r="J16" s="208"/>
      <c r="K16" s="208"/>
      <c r="L16" s="208"/>
      <c r="M16" s="208"/>
      <c r="N16" s="208"/>
      <c r="O16" s="208"/>
      <c r="P16" s="208"/>
      <c r="Q16" s="208"/>
      <c r="R16" s="208"/>
      <c r="S16" s="208"/>
      <c r="T16" s="208"/>
      <c r="U16" s="208"/>
      <c r="V16" s="208"/>
      <c r="W16" s="208"/>
      <c r="X16" s="208"/>
      <c r="Y16" s="208"/>
      <c r="Z16" s="208"/>
      <c r="AA16" s="208"/>
      <c r="AB16" s="208"/>
      <c r="AC16" s="208"/>
      <c r="AD16" s="208"/>
      <c r="AE16" s="208"/>
      <c r="AF16" s="208"/>
      <c r="AG16" s="208"/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customFormat="false" ht="12.75" hidden="false" customHeight="true" outlineLevel="1" collapsed="false">
      <c r="A17" s="204"/>
      <c r="B17" s="219" t="s">
        <v>521</v>
      </c>
      <c r="C17" s="219"/>
      <c r="D17" s="219"/>
      <c r="E17" s="219"/>
      <c r="F17" s="219"/>
      <c r="G17" s="219"/>
      <c r="H17" s="206"/>
      <c r="I17" s="207"/>
      <c r="J17" s="208"/>
      <c r="K17" s="208"/>
      <c r="L17" s="208"/>
      <c r="M17" s="208"/>
      <c r="N17" s="208"/>
      <c r="O17" s="208"/>
      <c r="P17" s="208"/>
      <c r="Q17" s="208"/>
      <c r="R17" s="208"/>
      <c r="S17" s="208"/>
      <c r="T17" s="208"/>
      <c r="U17" s="208"/>
      <c r="V17" s="208"/>
      <c r="W17" s="208"/>
      <c r="X17" s="208"/>
      <c r="Y17" s="208"/>
      <c r="Z17" s="208"/>
      <c r="AA17" s="208"/>
      <c r="AB17" s="208"/>
      <c r="AC17" s="208" t="n">
        <v>0</v>
      </c>
      <c r="AD17" s="208"/>
      <c r="AE17" s="208"/>
      <c r="AF17" s="208"/>
      <c r="AG17" s="208"/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customFormat="false" ht="12.75" hidden="false" customHeight="true" outlineLevel="1" collapsed="false">
      <c r="A18" s="204"/>
      <c r="B18" s="219" t="s">
        <v>522</v>
      </c>
      <c r="C18" s="219"/>
      <c r="D18" s="219"/>
      <c r="E18" s="219"/>
      <c r="F18" s="219"/>
      <c r="G18" s="219"/>
      <c r="H18" s="206"/>
      <c r="I18" s="207"/>
      <c r="J18" s="208"/>
      <c r="K18" s="208"/>
      <c r="L18" s="208"/>
      <c r="M18" s="208"/>
      <c r="N18" s="208"/>
      <c r="O18" s="208"/>
      <c r="P18" s="208"/>
      <c r="Q18" s="208"/>
      <c r="R18" s="208"/>
      <c r="S18" s="208"/>
      <c r="T18" s="208"/>
      <c r="U18" s="208"/>
      <c r="V18" s="208"/>
      <c r="W18" s="208"/>
      <c r="X18" s="208"/>
      <c r="Y18" s="208"/>
      <c r="Z18" s="208"/>
      <c r="AA18" s="208"/>
      <c r="AB18" s="208"/>
      <c r="AC18" s="208"/>
      <c r="AD18" s="208"/>
      <c r="AE18" s="208" t="s">
        <v>173</v>
      </c>
      <c r="AF18" s="208"/>
      <c r="AG18" s="208"/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customFormat="false" ht="12.75" hidden="false" customHeight="false" outlineLevel="1" collapsed="false">
      <c r="A19" s="209" t="n">
        <v>4</v>
      </c>
      <c r="B19" s="210" t="s">
        <v>523</v>
      </c>
      <c r="C19" s="211" t="s">
        <v>312</v>
      </c>
      <c r="D19" s="212" t="s">
        <v>247</v>
      </c>
      <c r="E19" s="213" t="n">
        <v>687.633</v>
      </c>
      <c r="F19" s="214"/>
      <c r="G19" s="215" t="n">
        <f aca="false">ROUND(E19*F19,2)</f>
        <v>0</v>
      </c>
      <c r="H19" s="206" t="s">
        <v>524</v>
      </c>
      <c r="I19" s="207" t="s">
        <v>154</v>
      </c>
      <c r="J19" s="208"/>
      <c r="K19" s="208"/>
      <c r="L19" s="208"/>
      <c r="M19" s="208"/>
      <c r="N19" s="208"/>
      <c r="O19" s="208"/>
      <c r="P19" s="208"/>
      <c r="Q19" s="208"/>
      <c r="R19" s="208"/>
      <c r="S19" s="208"/>
      <c r="T19" s="208"/>
      <c r="U19" s="208"/>
      <c r="V19" s="208"/>
      <c r="W19" s="208"/>
      <c r="X19" s="208"/>
      <c r="Y19" s="208"/>
      <c r="Z19" s="208"/>
      <c r="AA19" s="208"/>
      <c r="AB19" s="208"/>
      <c r="AC19" s="208"/>
      <c r="AD19" s="208"/>
      <c r="AE19" s="208" t="s">
        <v>155</v>
      </c>
      <c r="AF19" s="208"/>
      <c r="AG19" s="208"/>
      <c r="AH19" s="208"/>
      <c r="AI19" s="208"/>
      <c r="AJ19" s="208"/>
      <c r="AK19" s="208"/>
      <c r="AL19" s="208"/>
      <c r="AM19" s="208" t="n">
        <v>21</v>
      </c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customFormat="false" ht="12.75" hidden="false" customHeight="false" outlineLevel="1" collapsed="false">
      <c r="A20" s="209" t="n">
        <v>5</v>
      </c>
      <c r="B20" s="210" t="s">
        <v>1009</v>
      </c>
      <c r="C20" s="211" t="s">
        <v>1010</v>
      </c>
      <c r="D20" s="212" t="s">
        <v>247</v>
      </c>
      <c r="E20" s="213" t="n">
        <v>2051.2</v>
      </c>
      <c r="F20" s="214"/>
      <c r="G20" s="215" t="n">
        <f aca="false">ROUND(E20*F20,2)</f>
        <v>0</v>
      </c>
      <c r="H20" s="206"/>
      <c r="I20" s="207" t="s">
        <v>313</v>
      </c>
      <c r="J20" s="208"/>
      <c r="K20" s="208"/>
      <c r="L20" s="208"/>
      <c r="M20" s="208"/>
      <c r="N20" s="208"/>
      <c r="O20" s="208"/>
      <c r="P20" s="208"/>
      <c r="Q20" s="208"/>
      <c r="R20" s="208"/>
      <c r="S20" s="208"/>
      <c r="T20" s="208"/>
      <c r="U20" s="208"/>
      <c r="V20" s="208"/>
      <c r="W20" s="208"/>
      <c r="X20" s="208"/>
      <c r="Y20" s="208"/>
      <c r="Z20" s="208"/>
      <c r="AA20" s="208"/>
      <c r="AB20" s="208"/>
      <c r="AC20" s="208"/>
      <c r="AD20" s="208"/>
      <c r="AE20" s="208" t="s">
        <v>314</v>
      </c>
      <c r="AF20" s="208" t="n">
        <v>1</v>
      </c>
      <c r="AG20" s="208"/>
      <c r="AH20" s="208"/>
      <c r="AI20" s="208"/>
      <c r="AJ20" s="208"/>
      <c r="AK20" s="208"/>
      <c r="AL20" s="208"/>
      <c r="AM20" s="208" t="n">
        <v>21</v>
      </c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customFormat="false" ht="12.75" hidden="false" customHeight="false" outlineLevel="1" collapsed="false">
      <c r="A21" s="204"/>
      <c r="B21" s="216"/>
      <c r="C21" s="246" t="s">
        <v>1011</v>
      </c>
      <c r="D21" s="247"/>
      <c r="E21" s="248" t="n">
        <v>2051.2</v>
      </c>
      <c r="F21" s="215"/>
      <c r="G21" s="215"/>
      <c r="H21" s="206"/>
      <c r="I21" s="207"/>
      <c r="J21" s="208"/>
      <c r="K21" s="208"/>
      <c r="L21" s="208"/>
      <c r="M21" s="208"/>
      <c r="N21" s="208"/>
      <c r="O21" s="208"/>
      <c r="P21" s="208"/>
      <c r="Q21" s="208"/>
      <c r="R21" s="208"/>
      <c r="S21" s="208"/>
      <c r="T21" s="208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  <c r="AE21" s="208"/>
      <c r="AF21" s="208"/>
      <c r="AG21" s="208"/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customFormat="false" ht="12.75" hidden="false" customHeight="false" outlineLevel="0" collapsed="false">
      <c r="A22" s="196" t="s">
        <v>147</v>
      </c>
      <c r="B22" s="197" t="s">
        <v>83</v>
      </c>
      <c r="C22" s="198" t="s">
        <v>84</v>
      </c>
      <c r="D22" s="199"/>
      <c r="E22" s="200"/>
      <c r="F22" s="220" t="n">
        <f aca="false">SUM(G23:G37)</f>
        <v>0</v>
      </c>
      <c r="G22" s="220"/>
      <c r="H22" s="202"/>
      <c r="I22" s="203"/>
      <c r="AE22" s="0" t="s">
        <v>148</v>
      </c>
    </row>
    <row r="23" customFormat="false" ht="12.75" hidden="false" customHeight="true" outlineLevel="1" collapsed="false">
      <c r="A23" s="204"/>
      <c r="B23" s="205" t="s">
        <v>1012</v>
      </c>
      <c r="C23" s="205"/>
      <c r="D23" s="205"/>
      <c r="E23" s="205"/>
      <c r="F23" s="205"/>
      <c r="G23" s="205"/>
      <c r="H23" s="206"/>
      <c r="I23" s="207"/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  <c r="W23" s="208"/>
      <c r="X23" s="208"/>
      <c r="Y23" s="208"/>
      <c r="Z23" s="208"/>
      <c r="AA23" s="208"/>
      <c r="AB23" s="208"/>
      <c r="AC23" s="208" t="n">
        <v>0</v>
      </c>
      <c r="AD23" s="208"/>
      <c r="AE23" s="208"/>
      <c r="AF23" s="208"/>
      <c r="AG23" s="208"/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customFormat="false" ht="12.75" hidden="false" customHeight="true" outlineLevel="1" collapsed="false">
      <c r="A24" s="204"/>
      <c r="B24" s="219" t="s">
        <v>1013</v>
      </c>
      <c r="C24" s="219"/>
      <c r="D24" s="219"/>
      <c r="E24" s="219"/>
      <c r="F24" s="219"/>
      <c r="G24" s="219"/>
      <c r="H24" s="206"/>
      <c r="I24" s="207"/>
      <c r="J24" s="208"/>
      <c r="K24" s="208"/>
      <c r="L24" s="208"/>
      <c r="M24" s="208"/>
      <c r="N24" s="208"/>
      <c r="O24" s="208"/>
      <c r="P24" s="208"/>
      <c r="Q24" s="208"/>
      <c r="R24" s="208"/>
      <c r="S24" s="208"/>
      <c r="T24" s="208"/>
      <c r="U24" s="208"/>
      <c r="V24" s="208"/>
      <c r="W24" s="208"/>
      <c r="X24" s="208"/>
      <c r="Y24" s="208"/>
      <c r="Z24" s="208"/>
      <c r="AA24" s="208"/>
      <c r="AB24" s="208"/>
      <c r="AC24" s="208"/>
      <c r="AD24" s="208"/>
      <c r="AE24" s="208" t="s">
        <v>173</v>
      </c>
      <c r="AF24" s="208"/>
      <c r="AG24" s="208"/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customFormat="false" ht="12.75" hidden="false" customHeight="false" outlineLevel="1" collapsed="false">
      <c r="A25" s="209" t="n">
        <v>6</v>
      </c>
      <c r="B25" s="210" t="s">
        <v>1014</v>
      </c>
      <c r="C25" s="211" t="s">
        <v>1015</v>
      </c>
      <c r="D25" s="212" t="s">
        <v>273</v>
      </c>
      <c r="E25" s="213" t="n">
        <v>5128</v>
      </c>
      <c r="F25" s="214"/>
      <c r="G25" s="215" t="n">
        <f aca="false">ROUND(E25*F25,2)</f>
        <v>0</v>
      </c>
      <c r="H25" s="206" t="s">
        <v>401</v>
      </c>
      <c r="I25" s="207" t="s">
        <v>486</v>
      </c>
      <c r="J25" s="208"/>
      <c r="K25" s="208"/>
      <c r="L25" s="208"/>
      <c r="M25" s="208"/>
      <c r="N25" s="208"/>
      <c r="O25" s="208"/>
      <c r="P25" s="208"/>
      <c r="Q25" s="208"/>
      <c r="R25" s="208"/>
      <c r="S25" s="208"/>
      <c r="T25" s="208"/>
      <c r="U25" s="208"/>
      <c r="V25" s="208"/>
      <c r="W25" s="208"/>
      <c r="X25" s="208"/>
      <c r="Y25" s="208"/>
      <c r="Z25" s="208"/>
      <c r="AA25" s="208"/>
      <c r="AB25" s="208"/>
      <c r="AC25" s="208"/>
      <c r="AD25" s="208"/>
      <c r="AE25" s="208" t="s">
        <v>155</v>
      </c>
      <c r="AF25" s="208"/>
      <c r="AG25" s="208"/>
      <c r="AH25" s="208"/>
      <c r="AI25" s="208"/>
      <c r="AJ25" s="208"/>
      <c r="AK25" s="208"/>
      <c r="AL25" s="208"/>
      <c r="AM25" s="208" t="n">
        <v>21</v>
      </c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customFormat="false" ht="12.75" hidden="false" customHeight="true" outlineLevel="1" collapsed="false">
      <c r="A26" s="204"/>
      <c r="B26" s="219" t="s">
        <v>809</v>
      </c>
      <c r="C26" s="219"/>
      <c r="D26" s="219"/>
      <c r="E26" s="219"/>
      <c r="F26" s="219"/>
      <c r="G26" s="219"/>
      <c r="H26" s="206"/>
      <c r="I26" s="207"/>
      <c r="J26" s="208"/>
      <c r="K26" s="208"/>
      <c r="L26" s="208"/>
      <c r="M26" s="208"/>
      <c r="N26" s="208"/>
      <c r="O26" s="208"/>
      <c r="P26" s="208"/>
      <c r="Q26" s="208"/>
      <c r="R26" s="208"/>
      <c r="S26" s="208"/>
      <c r="T26" s="208"/>
      <c r="U26" s="208"/>
      <c r="V26" s="208"/>
      <c r="W26" s="208"/>
      <c r="X26" s="208"/>
      <c r="Y26" s="208"/>
      <c r="Z26" s="208"/>
      <c r="AA26" s="208"/>
      <c r="AB26" s="208"/>
      <c r="AC26" s="208" t="n">
        <v>0</v>
      </c>
      <c r="AD26" s="208"/>
      <c r="AE26" s="208"/>
      <c r="AF26" s="208"/>
      <c r="AG26" s="208"/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customFormat="false" ht="12.75" hidden="false" customHeight="false" outlineLevel="1" collapsed="false">
      <c r="A27" s="209" t="n">
        <v>7</v>
      </c>
      <c r="B27" s="210" t="s">
        <v>812</v>
      </c>
      <c r="C27" s="211" t="s">
        <v>813</v>
      </c>
      <c r="D27" s="212" t="s">
        <v>273</v>
      </c>
      <c r="E27" s="213" t="n">
        <v>5128</v>
      </c>
      <c r="F27" s="214"/>
      <c r="G27" s="215" t="n">
        <f aca="false">ROUND(E27*F27,2)</f>
        <v>0</v>
      </c>
      <c r="H27" s="206" t="s">
        <v>401</v>
      </c>
      <c r="I27" s="207" t="s">
        <v>486</v>
      </c>
      <c r="J27" s="208"/>
      <c r="K27" s="208"/>
      <c r="L27" s="208"/>
      <c r="M27" s="208"/>
      <c r="N27" s="208"/>
      <c r="O27" s="208"/>
      <c r="P27" s="208"/>
      <c r="Q27" s="208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  <c r="AE27" s="208" t="s">
        <v>155</v>
      </c>
      <c r="AF27" s="208"/>
      <c r="AG27" s="208"/>
      <c r="AH27" s="208"/>
      <c r="AI27" s="208"/>
      <c r="AJ27" s="208"/>
      <c r="AK27" s="208"/>
      <c r="AL27" s="208"/>
      <c r="AM27" s="208" t="n">
        <v>21</v>
      </c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customFormat="false" ht="12.75" hidden="false" customHeight="true" outlineLevel="1" collapsed="false">
      <c r="A28" s="204"/>
      <c r="B28" s="219" t="s">
        <v>1016</v>
      </c>
      <c r="C28" s="219"/>
      <c r="D28" s="219"/>
      <c r="E28" s="219"/>
      <c r="F28" s="219"/>
      <c r="G28" s="219"/>
      <c r="H28" s="206"/>
      <c r="I28" s="207"/>
      <c r="J28" s="208"/>
      <c r="K28" s="208"/>
      <c r="L28" s="208"/>
      <c r="M28" s="208"/>
      <c r="N28" s="208"/>
      <c r="O28" s="208"/>
      <c r="P28" s="208"/>
      <c r="Q28" s="208"/>
      <c r="R28" s="208"/>
      <c r="S28" s="208"/>
      <c r="T28" s="208"/>
      <c r="U28" s="208"/>
      <c r="V28" s="208"/>
      <c r="W28" s="208"/>
      <c r="X28" s="208"/>
      <c r="Y28" s="208"/>
      <c r="Z28" s="208"/>
      <c r="AA28" s="208"/>
      <c r="AB28" s="208"/>
      <c r="AC28" s="208" t="n">
        <v>0</v>
      </c>
      <c r="AD28" s="208"/>
      <c r="AE28" s="208"/>
      <c r="AF28" s="208"/>
      <c r="AG28" s="208"/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customFormat="false" ht="12.75" hidden="false" customHeight="false" outlineLevel="1" collapsed="false">
      <c r="A29" s="209" t="n">
        <v>8</v>
      </c>
      <c r="B29" s="210" t="s">
        <v>1017</v>
      </c>
      <c r="C29" s="211" t="s">
        <v>1018</v>
      </c>
      <c r="D29" s="212" t="s">
        <v>273</v>
      </c>
      <c r="E29" s="213" t="n">
        <v>10256</v>
      </c>
      <c r="F29" s="214"/>
      <c r="G29" s="215" t="n">
        <f aca="false">ROUND(E29*F29,2)</f>
        <v>0</v>
      </c>
      <c r="H29" s="206" t="s">
        <v>401</v>
      </c>
      <c r="I29" s="207" t="s">
        <v>486</v>
      </c>
      <c r="J29" s="208"/>
      <c r="K29" s="208"/>
      <c r="L29" s="208"/>
      <c r="M29" s="208"/>
      <c r="N29" s="208"/>
      <c r="O29" s="208"/>
      <c r="P29" s="208"/>
      <c r="Q29" s="208"/>
      <c r="R29" s="208"/>
      <c r="S29" s="208"/>
      <c r="T29" s="208"/>
      <c r="U29" s="208"/>
      <c r="V29" s="208"/>
      <c r="W29" s="208"/>
      <c r="X29" s="208"/>
      <c r="Y29" s="208"/>
      <c r="Z29" s="208"/>
      <c r="AA29" s="208"/>
      <c r="AB29" s="208"/>
      <c r="AC29" s="208"/>
      <c r="AD29" s="208"/>
      <c r="AE29" s="208" t="s">
        <v>155</v>
      </c>
      <c r="AF29" s="208"/>
      <c r="AG29" s="208"/>
      <c r="AH29" s="208"/>
      <c r="AI29" s="208"/>
      <c r="AJ29" s="208"/>
      <c r="AK29" s="208"/>
      <c r="AL29" s="208"/>
      <c r="AM29" s="208" t="n">
        <v>21</v>
      </c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customFormat="false" ht="12.75" hidden="false" customHeight="false" outlineLevel="1" collapsed="false">
      <c r="A30" s="204"/>
      <c r="B30" s="216"/>
      <c r="C30" s="246" t="s">
        <v>1019</v>
      </c>
      <c r="D30" s="247"/>
      <c r="E30" s="248" t="n">
        <v>10256</v>
      </c>
      <c r="F30" s="215"/>
      <c r="G30" s="215"/>
      <c r="H30" s="206"/>
      <c r="I30" s="207"/>
      <c r="J30" s="208"/>
      <c r="K30" s="208"/>
      <c r="L30" s="208"/>
      <c r="M30" s="208"/>
      <c r="N30" s="208"/>
      <c r="O30" s="208"/>
      <c r="P30" s="208"/>
      <c r="Q30" s="208"/>
      <c r="R30" s="208"/>
      <c r="S30" s="208"/>
      <c r="T30" s="208"/>
      <c r="U30" s="208"/>
      <c r="V30" s="208"/>
      <c r="W30" s="208"/>
      <c r="X30" s="208"/>
      <c r="Y30" s="208"/>
      <c r="Z30" s="208"/>
      <c r="AA30" s="208"/>
      <c r="AB30" s="208"/>
      <c r="AC30" s="208"/>
      <c r="AD30" s="208"/>
      <c r="AE30" s="208"/>
      <c r="AF30" s="208"/>
      <c r="AG30" s="208"/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customFormat="false" ht="12.75" hidden="false" customHeight="true" outlineLevel="1" collapsed="false">
      <c r="A31" s="204"/>
      <c r="B31" s="219" t="s">
        <v>1020</v>
      </c>
      <c r="C31" s="219"/>
      <c r="D31" s="219"/>
      <c r="E31" s="219"/>
      <c r="F31" s="219"/>
      <c r="G31" s="219"/>
      <c r="H31" s="206"/>
      <c r="I31" s="207"/>
      <c r="J31" s="208"/>
      <c r="K31" s="208"/>
      <c r="L31" s="208"/>
      <c r="M31" s="208"/>
      <c r="N31" s="208"/>
      <c r="O31" s="208"/>
      <c r="P31" s="208"/>
      <c r="Q31" s="208"/>
      <c r="R31" s="208"/>
      <c r="S31" s="208"/>
      <c r="T31" s="208"/>
      <c r="U31" s="208"/>
      <c r="V31" s="208"/>
      <c r="W31" s="208"/>
      <c r="X31" s="208"/>
      <c r="Y31" s="208"/>
      <c r="Z31" s="208"/>
      <c r="AA31" s="208"/>
      <c r="AB31" s="208"/>
      <c r="AC31" s="208" t="n">
        <v>0</v>
      </c>
      <c r="AD31" s="208"/>
      <c r="AE31" s="208"/>
      <c r="AF31" s="208"/>
      <c r="AG31" s="208"/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customFormat="false" ht="22.5" hidden="false" customHeight="false" outlineLevel="1" collapsed="false">
      <c r="A32" s="209" t="n">
        <v>9</v>
      </c>
      <c r="B32" s="210" t="s">
        <v>1021</v>
      </c>
      <c r="C32" s="211" t="s">
        <v>1022</v>
      </c>
      <c r="D32" s="212" t="s">
        <v>273</v>
      </c>
      <c r="E32" s="213" t="n">
        <v>5128</v>
      </c>
      <c r="F32" s="214"/>
      <c r="G32" s="215" t="n">
        <f aca="false">ROUND(E32*F32,2)</f>
        <v>0</v>
      </c>
      <c r="H32" s="206" t="s">
        <v>401</v>
      </c>
      <c r="I32" s="207" t="s">
        <v>486</v>
      </c>
      <c r="J32" s="208"/>
      <c r="K32" s="208"/>
      <c r="L32" s="208"/>
      <c r="M32" s="208"/>
      <c r="N32" s="208"/>
      <c r="O32" s="208"/>
      <c r="P32" s="208"/>
      <c r="Q32" s="208"/>
      <c r="R32" s="208"/>
      <c r="S32" s="208"/>
      <c r="T32" s="208"/>
      <c r="U32" s="208"/>
      <c r="V32" s="208"/>
      <c r="W32" s="208"/>
      <c r="X32" s="208"/>
      <c r="Y32" s="208"/>
      <c r="Z32" s="208"/>
      <c r="AA32" s="208"/>
      <c r="AB32" s="208"/>
      <c r="AC32" s="208"/>
      <c r="AD32" s="208"/>
      <c r="AE32" s="208" t="s">
        <v>155</v>
      </c>
      <c r="AF32" s="208"/>
      <c r="AG32" s="208"/>
      <c r="AH32" s="208"/>
      <c r="AI32" s="208"/>
      <c r="AJ32" s="208"/>
      <c r="AK32" s="208"/>
      <c r="AL32" s="208"/>
      <c r="AM32" s="208" t="n">
        <v>21</v>
      </c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customFormat="false" ht="12.75" hidden="false" customHeight="false" outlineLevel="1" collapsed="false">
      <c r="A33" s="209" t="n">
        <v>10</v>
      </c>
      <c r="B33" s="210" t="s">
        <v>1023</v>
      </c>
      <c r="C33" s="211" t="s">
        <v>1024</v>
      </c>
      <c r="D33" s="212" t="s">
        <v>273</v>
      </c>
      <c r="E33" s="213" t="n">
        <v>5128</v>
      </c>
      <c r="F33" s="214"/>
      <c r="G33" s="215" t="n">
        <f aca="false">ROUND(E33*F33,2)</f>
        <v>0</v>
      </c>
      <c r="H33" s="206" t="s">
        <v>401</v>
      </c>
      <c r="I33" s="207" t="s">
        <v>154</v>
      </c>
      <c r="J33" s="208"/>
      <c r="K33" s="208"/>
      <c r="L33" s="208"/>
      <c r="M33" s="208"/>
      <c r="N33" s="208"/>
      <c r="O33" s="208"/>
      <c r="P33" s="208"/>
      <c r="Q33" s="208"/>
      <c r="R33" s="208"/>
      <c r="S33" s="208"/>
      <c r="T33" s="208"/>
      <c r="U33" s="208"/>
      <c r="V33" s="208"/>
      <c r="W33" s="208"/>
      <c r="X33" s="208"/>
      <c r="Y33" s="208"/>
      <c r="Z33" s="208"/>
      <c r="AA33" s="208"/>
      <c r="AB33" s="208"/>
      <c r="AC33" s="208"/>
      <c r="AD33" s="208"/>
      <c r="AE33" s="208" t="s">
        <v>155</v>
      </c>
      <c r="AF33" s="208"/>
      <c r="AG33" s="208"/>
      <c r="AH33" s="208"/>
      <c r="AI33" s="208"/>
      <c r="AJ33" s="208"/>
      <c r="AK33" s="208"/>
      <c r="AL33" s="208"/>
      <c r="AM33" s="208" t="n">
        <v>21</v>
      </c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customFormat="false" ht="12.75" hidden="false" customHeight="false" outlineLevel="1" collapsed="false">
      <c r="A34" s="209" t="n">
        <v>11</v>
      </c>
      <c r="B34" s="210" t="s">
        <v>667</v>
      </c>
      <c r="C34" s="211" t="s">
        <v>1025</v>
      </c>
      <c r="D34" s="212" t="s">
        <v>381</v>
      </c>
      <c r="E34" s="213" t="n">
        <v>1</v>
      </c>
      <c r="F34" s="214"/>
      <c r="G34" s="215" t="n">
        <f aca="false">ROUND(E34*F34,2)</f>
        <v>0</v>
      </c>
      <c r="H34" s="206"/>
      <c r="I34" s="207" t="s">
        <v>313</v>
      </c>
      <c r="J34" s="208"/>
      <c r="K34" s="208"/>
      <c r="L34" s="208"/>
      <c r="M34" s="208"/>
      <c r="N34" s="208"/>
      <c r="O34" s="208"/>
      <c r="P34" s="208"/>
      <c r="Q34" s="208"/>
      <c r="R34" s="208"/>
      <c r="S34" s="208"/>
      <c r="T34" s="208"/>
      <c r="U34" s="208"/>
      <c r="V34" s="208"/>
      <c r="W34" s="208"/>
      <c r="X34" s="208"/>
      <c r="Y34" s="208"/>
      <c r="Z34" s="208"/>
      <c r="AA34" s="208"/>
      <c r="AB34" s="208"/>
      <c r="AC34" s="208"/>
      <c r="AD34" s="208"/>
      <c r="AE34" s="208" t="s">
        <v>314</v>
      </c>
      <c r="AF34" s="208" t="n">
        <v>1</v>
      </c>
      <c r="AG34" s="208"/>
      <c r="AH34" s="208"/>
      <c r="AI34" s="208"/>
      <c r="AJ34" s="208"/>
      <c r="AK34" s="208"/>
      <c r="AL34" s="208"/>
      <c r="AM34" s="208" t="n">
        <v>21</v>
      </c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customFormat="false" ht="12.75" hidden="false" customHeight="false" outlineLevel="1" collapsed="false">
      <c r="A35" s="209" t="n">
        <v>12</v>
      </c>
      <c r="B35" s="210" t="s">
        <v>702</v>
      </c>
      <c r="C35" s="211" t="s">
        <v>1026</v>
      </c>
      <c r="D35" s="212" t="s">
        <v>381</v>
      </c>
      <c r="E35" s="213" t="n">
        <v>1</v>
      </c>
      <c r="F35" s="214"/>
      <c r="G35" s="215" t="n">
        <f aca="false">ROUND(E35*F35,2)</f>
        <v>0</v>
      </c>
      <c r="H35" s="206"/>
      <c r="I35" s="207" t="s">
        <v>313</v>
      </c>
      <c r="J35" s="208"/>
      <c r="K35" s="208"/>
      <c r="L35" s="208"/>
      <c r="M35" s="208"/>
      <c r="N35" s="208"/>
      <c r="O35" s="208"/>
      <c r="P35" s="208"/>
      <c r="Q35" s="208"/>
      <c r="R35" s="208"/>
      <c r="S35" s="208"/>
      <c r="T35" s="208"/>
      <c r="U35" s="208"/>
      <c r="V35" s="208"/>
      <c r="W35" s="208"/>
      <c r="X35" s="208"/>
      <c r="Y35" s="208"/>
      <c r="Z35" s="208"/>
      <c r="AA35" s="208"/>
      <c r="AB35" s="208"/>
      <c r="AC35" s="208"/>
      <c r="AD35" s="208"/>
      <c r="AE35" s="208" t="s">
        <v>314</v>
      </c>
      <c r="AF35" s="208" t="n">
        <v>1</v>
      </c>
      <c r="AG35" s="208"/>
      <c r="AH35" s="208"/>
      <c r="AI35" s="208"/>
      <c r="AJ35" s="208"/>
      <c r="AK35" s="208"/>
      <c r="AL35" s="208"/>
      <c r="AM35" s="208" t="n">
        <v>21</v>
      </c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customFormat="false" ht="12.75" hidden="false" customHeight="true" outlineLevel="1" collapsed="false">
      <c r="A36" s="204"/>
      <c r="B36" s="219" t="s">
        <v>1027</v>
      </c>
      <c r="C36" s="219"/>
      <c r="D36" s="219"/>
      <c r="E36" s="219"/>
      <c r="F36" s="219"/>
      <c r="G36" s="219"/>
      <c r="H36" s="206"/>
      <c r="I36" s="207"/>
      <c r="J36" s="208"/>
      <c r="K36" s="208"/>
      <c r="L36" s="208"/>
      <c r="M36" s="208"/>
      <c r="N36" s="208"/>
      <c r="O36" s="208"/>
      <c r="P36" s="208"/>
      <c r="Q36" s="208"/>
      <c r="R36" s="208"/>
      <c r="S36" s="208"/>
      <c r="T36" s="208"/>
      <c r="U36" s="208"/>
      <c r="V36" s="208"/>
      <c r="W36" s="208"/>
      <c r="X36" s="208"/>
      <c r="Y36" s="208"/>
      <c r="Z36" s="208"/>
      <c r="AA36" s="208"/>
      <c r="AB36" s="208"/>
      <c r="AC36" s="208" t="n">
        <v>0</v>
      </c>
      <c r="AD36" s="208"/>
      <c r="AE36" s="208"/>
      <c r="AF36" s="208"/>
      <c r="AG36" s="208"/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customFormat="false" ht="12.75" hidden="false" customHeight="false" outlineLevel="1" collapsed="false">
      <c r="A37" s="209" t="n">
        <v>13</v>
      </c>
      <c r="B37" s="210" t="s">
        <v>1028</v>
      </c>
      <c r="C37" s="211" t="s">
        <v>1029</v>
      </c>
      <c r="D37" s="212" t="s">
        <v>273</v>
      </c>
      <c r="E37" s="213" t="n">
        <v>950</v>
      </c>
      <c r="F37" s="214"/>
      <c r="G37" s="215" t="n">
        <f aca="false">ROUND(E37*F37,2)</f>
        <v>0</v>
      </c>
      <c r="H37" s="206" t="s">
        <v>1030</v>
      </c>
      <c r="I37" s="207" t="s">
        <v>154</v>
      </c>
      <c r="J37" s="208"/>
      <c r="K37" s="208"/>
      <c r="L37" s="208"/>
      <c r="M37" s="208"/>
      <c r="N37" s="208"/>
      <c r="O37" s="208"/>
      <c r="P37" s="208"/>
      <c r="Q37" s="208"/>
      <c r="R37" s="208"/>
      <c r="S37" s="208"/>
      <c r="T37" s="208"/>
      <c r="U37" s="208"/>
      <c r="V37" s="208"/>
      <c r="W37" s="208"/>
      <c r="X37" s="208"/>
      <c r="Y37" s="208"/>
      <c r="Z37" s="208"/>
      <c r="AA37" s="208"/>
      <c r="AB37" s="208"/>
      <c r="AC37" s="208"/>
      <c r="AD37" s="208"/>
      <c r="AE37" s="208" t="s">
        <v>155</v>
      </c>
      <c r="AF37" s="208"/>
      <c r="AG37" s="208"/>
      <c r="AH37" s="208"/>
      <c r="AI37" s="208"/>
      <c r="AJ37" s="208"/>
      <c r="AK37" s="208"/>
      <c r="AL37" s="208"/>
      <c r="AM37" s="208" t="n">
        <v>21</v>
      </c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customFormat="false" ht="12.75" hidden="false" customHeight="false" outlineLevel="0" collapsed="false">
      <c r="A38" s="196" t="s">
        <v>147</v>
      </c>
      <c r="B38" s="197" t="s">
        <v>91</v>
      </c>
      <c r="C38" s="198" t="s">
        <v>92</v>
      </c>
      <c r="D38" s="199"/>
      <c r="E38" s="200"/>
      <c r="F38" s="220" t="n">
        <f aca="false">SUM(G39:G52)</f>
        <v>0</v>
      </c>
      <c r="G38" s="220"/>
      <c r="H38" s="202"/>
      <c r="I38" s="203"/>
      <c r="AE38" s="0" t="s">
        <v>148</v>
      </c>
    </row>
    <row r="39" customFormat="false" ht="12.75" hidden="false" customHeight="true" outlineLevel="1" collapsed="false">
      <c r="A39" s="204"/>
      <c r="B39" s="205" t="s">
        <v>1031</v>
      </c>
      <c r="C39" s="205"/>
      <c r="D39" s="205"/>
      <c r="E39" s="205"/>
      <c r="F39" s="205"/>
      <c r="G39" s="205"/>
      <c r="H39" s="206"/>
      <c r="I39" s="207"/>
      <c r="J39" s="208"/>
      <c r="K39" s="208"/>
      <c r="L39" s="208"/>
      <c r="M39" s="208"/>
      <c r="N39" s="208"/>
      <c r="O39" s="208"/>
      <c r="P39" s="208"/>
      <c r="Q39" s="208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 t="n">
        <v>0</v>
      </c>
      <c r="AD39" s="208"/>
      <c r="AE39" s="208"/>
      <c r="AF39" s="208"/>
      <c r="AG39" s="208"/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customFormat="false" ht="12.75" hidden="false" customHeight="true" outlineLevel="1" collapsed="false">
      <c r="A40" s="204"/>
      <c r="B40" s="219" t="s">
        <v>1032</v>
      </c>
      <c r="C40" s="219"/>
      <c r="D40" s="219"/>
      <c r="E40" s="219"/>
      <c r="F40" s="219"/>
      <c r="G40" s="219"/>
      <c r="H40" s="206"/>
      <c r="I40" s="207"/>
      <c r="J40" s="208"/>
      <c r="K40" s="208"/>
      <c r="L40" s="208"/>
      <c r="M40" s="208"/>
      <c r="N40" s="208"/>
      <c r="O40" s="208"/>
      <c r="P40" s="208"/>
      <c r="Q40" s="208"/>
      <c r="R40" s="208"/>
      <c r="S40" s="208"/>
      <c r="T40" s="208"/>
      <c r="U40" s="208"/>
      <c r="V40" s="208"/>
      <c r="W40" s="208"/>
      <c r="X40" s="208"/>
      <c r="Y40" s="208"/>
      <c r="Z40" s="208"/>
      <c r="AA40" s="208"/>
      <c r="AB40" s="208"/>
      <c r="AC40" s="208" t="n">
        <v>1</v>
      </c>
      <c r="AD40" s="208"/>
      <c r="AE40" s="208"/>
      <c r="AF40" s="208"/>
      <c r="AG40" s="208"/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customFormat="false" ht="12.75" hidden="false" customHeight="false" outlineLevel="1" collapsed="false">
      <c r="A41" s="209" t="n">
        <v>14</v>
      </c>
      <c r="B41" s="210" t="s">
        <v>1033</v>
      </c>
      <c r="C41" s="211" t="s">
        <v>1034</v>
      </c>
      <c r="D41" s="212" t="s">
        <v>392</v>
      </c>
      <c r="E41" s="213" t="n">
        <v>3281.92</v>
      </c>
      <c r="F41" s="214"/>
      <c r="G41" s="215" t="n">
        <f aca="false">ROUND(E41*F41,2)</f>
        <v>0</v>
      </c>
      <c r="H41" s="206" t="s">
        <v>1035</v>
      </c>
      <c r="I41" s="207" t="s">
        <v>154</v>
      </c>
      <c r="J41" s="208"/>
      <c r="K41" s="208"/>
      <c r="L41" s="208"/>
      <c r="M41" s="208"/>
      <c r="N41" s="208"/>
      <c r="O41" s="208"/>
      <c r="P41" s="208"/>
      <c r="Q41" s="208"/>
      <c r="R41" s="208"/>
      <c r="S41" s="208"/>
      <c r="T41" s="208"/>
      <c r="U41" s="208"/>
      <c r="V41" s="208"/>
      <c r="W41" s="208"/>
      <c r="X41" s="208"/>
      <c r="Y41" s="208"/>
      <c r="Z41" s="208"/>
      <c r="AA41" s="208"/>
      <c r="AB41" s="208"/>
      <c r="AC41" s="208"/>
      <c r="AD41" s="208"/>
      <c r="AE41" s="208" t="s">
        <v>155</v>
      </c>
      <c r="AF41" s="208"/>
      <c r="AG41" s="208"/>
      <c r="AH41" s="208"/>
      <c r="AI41" s="208"/>
      <c r="AJ41" s="208"/>
      <c r="AK41" s="208"/>
      <c r="AL41" s="208"/>
      <c r="AM41" s="208" t="n">
        <v>21</v>
      </c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customFormat="false" ht="12.75" hidden="false" customHeight="false" outlineLevel="1" collapsed="false">
      <c r="A42" s="204"/>
      <c r="B42" s="216"/>
      <c r="C42" s="246" t="s">
        <v>1036</v>
      </c>
      <c r="D42" s="247"/>
      <c r="E42" s="248" t="n">
        <v>3281.92</v>
      </c>
      <c r="F42" s="215"/>
      <c r="G42" s="215"/>
      <c r="H42" s="206"/>
      <c r="I42" s="207"/>
      <c r="J42" s="208"/>
      <c r="K42" s="208"/>
      <c r="L42" s="208"/>
      <c r="M42" s="208"/>
      <c r="N42" s="208"/>
      <c r="O42" s="208"/>
      <c r="P42" s="208"/>
      <c r="Q42" s="208"/>
      <c r="R42" s="208"/>
      <c r="S42" s="208"/>
      <c r="T42" s="208"/>
      <c r="U42" s="208"/>
      <c r="V42" s="208"/>
      <c r="W42" s="208"/>
      <c r="X42" s="208"/>
      <c r="Y42" s="208"/>
      <c r="Z42" s="208"/>
      <c r="AA42" s="208"/>
      <c r="AB42" s="208"/>
      <c r="AC42" s="208"/>
      <c r="AD42" s="208"/>
      <c r="AE42" s="208"/>
      <c r="AF42" s="208"/>
      <c r="AG42" s="208"/>
      <c r="AH42" s="208"/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customFormat="false" ht="12.75" hidden="false" customHeight="true" outlineLevel="1" collapsed="false">
      <c r="A43" s="204"/>
      <c r="B43" s="219" t="s">
        <v>1037</v>
      </c>
      <c r="C43" s="219"/>
      <c r="D43" s="219"/>
      <c r="E43" s="219"/>
      <c r="F43" s="219"/>
      <c r="G43" s="219"/>
      <c r="H43" s="206"/>
      <c r="I43" s="207"/>
      <c r="J43" s="208"/>
      <c r="K43" s="208"/>
      <c r="L43" s="208"/>
      <c r="M43" s="208"/>
      <c r="N43" s="208"/>
      <c r="O43" s="208"/>
      <c r="P43" s="208"/>
      <c r="Q43" s="208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 t="n">
        <v>0</v>
      </c>
      <c r="AD43" s="208"/>
      <c r="AE43" s="208"/>
      <c r="AF43" s="208"/>
      <c r="AG43" s="208"/>
      <c r="AH43" s="208"/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customFormat="false" ht="12.75" hidden="false" customHeight="false" outlineLevel="1" collapsed="false">
      <c r="A44" s="209" t="n">
        <v>15</v>
      </c>
      <c r="B44" s="210" t="s">
        <v>1038</v>
      </c>
      <c r="C44" s="211" t="s">
        <v>1039</v>
      </c>
      <c r="D44" s="212" t="s">
        <v>392</v>
      </c>
      <c r="E44" s="213" t="n">
        <v>16409.6</v>
      </c>
      <c r="F44" s="214"/>
      <c r="G44" s="215" t="n">
        <f aca="false">ROUND(E44*F44,2)</f>
        <v>0</v>
      </c>
      <c r="H44" s="206" t="s">
        <v>1040</v>
      </c>
      <c r="I44" s="207" t="s">
        <v>154</v>
      </c>
      <c r="J44" s="208"/>
      <c r="K44" s="208"/>
      <c r="L44" s="208"/>
      <c r="M44" s="208"/>
      <c r="N44" s="208"/>
      <c r="O44" s="208"/>
      <c r="P44" s="208"/>
      <c r="Q44" s="208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  <c r="AE44" s="208" t="s">
        <v>155</v>
      </c>
      <c r="AF44" s="208"/>
      <c r="AG44" s="208"/>
      <c r="AH44" s="208"/>
      <c r="AI44" s="208"/>
      <c r="AJ44" s="208"/>
      <c r="AK44" s="208"/>
      <c r="AL44" s="208"/>
      <c r="AM44" s="208" t="n">
        <v>21</v>
      </c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customFormat="false" ht="12.75" hidden="false" customHeight="false" outlineLevel="1" collapsed="false">
      <c r="A45" s="204"/>
      <c r="B45" s="216"/>
      <c r="C45" s="246" t="s">
        <v>1041</v>
      </c>
      <c r="D45" s="247"/>
      <c r="E45" s="248" t="n">
        <v>16409.6</v>
      </c>
      <c r="F45" s="215"/>
      <c r="G45" s="215"/>
      <c r="H45" s="206"/>
      <c r="I45" s="207"/>
      <c r="J45" s="208"/>
      <c r="K45" s="208"/>
      <c r="L45" s="208"/>
      <c r="M45" s="208"/>
      <c r="N45" s="208"/>
      <c r="O45" s="208"/>
      <c r="P45" s="208"/>
      <c r="Q45" s="208"/>
      <c r="R45" s="208"/>
      <c r="S45" s="208"/>
      <c r="T45" s="208"/>
      <c r="U45" s="208"/>
      <c r="V45" s="208"/>
      <c r="W45" s="208"/>
      <c r="X45" s="208"/>
      <c r="Y45" s="208"/>
      <c r="Z45" s="208"/>
      <c r="AA45" s="208"/>
      <c r="AB45" s="208"/>
      <c r="AC45" s="208"/>
      <c r="AD45" s="208"/>
      <c r="AE45" s="208"/>
      <c r="AF45" s="208"/>
      <c r="AG45" s="208"/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customFormat="false" ht="12.75" hidden="false" customHeight="true" outlineLevel="1" collapsed="false">
      <c r="A46" s="204"/>
      <c r="B46" s="219" t="s">
        <v>1042</v>
      </c>
      <c r="C46" s="219"/>
      <c r="D46" s="219"/>
      <c r="E46" s="219"/>
      <c r="F46" s="219"/>
      <c r="G46" s="219"/>
      <c r="H46" s="206"/>
      <c r="I46" s="207"/>
      <c r="J46" s="208"/>
      <c r="K46" s="208"/>
      <c r="L46" s="208"/>
      <c r="M46" s="208"/>
      <c r="N46" s="208"/>
      <c r="O46" s="208"/>
      <c r="P46" s="208"/>
      <c r="Q46" s="208"/>
      <c r="R46" s="208"/>
      <c r="S46" s="208"/>
      <c r="T46" s="208"/>
      <c r="U46" s="208"/>
      <c r="V46" s="208"/>
      <c r="W46" s="208"/>
      <c r="X46" s="208"/>
      <c r="Y46" s="208"/>
      <c r="Z46" s="208"/>
      <c r="AA46" s="208"/>
      <c r="AB46" s="208"/>
      <c r="AC46" s="208" t="n">
        <v>0</v>
      </c>
      <c r="AD46" s="208"/>
      <c r="AE46" s="208"/>
      <c r="AF46" s="208"/>
      <c r="AG46" s="208"/>
      <c r="AH46" s="208"/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customFormat="false" ht="12.75" hidden="false" customHeight="true" outlineLevel="1" collapsed="false">
      <c r="A47" s="204"/>
      <c r="B47" s="219" t="s">
        <v>1043</v>
      </c>
      <c r="C47" s="219"/>
      <c r="D47" s="219"/>
      <c r="E47" s="219"/>
      <c r="F47" s="219"/>
      <c r="G47" s="219"/>
      <c r="H47" s="206"/>
      <c r="I47" s="207"/>
      <c r="J47" s="208"/>
      <c r="K47" s="208"/>
      <c r="L47" s="208"/>
      <c r="M47" s="208"/>
      <c r="N47" s="208"/>
      <c r="O47" s="208"/>
      <c r="P47" s="208"/>
      <c r="Q47" s="208"/>
      <c r="R47" s="208"/>
      <c r="S47" s="208"/>
      <c r="T47" s="208"/>
      <c r="U47" s="208"/>
      <c r="V47" s="208"/>
      <c r="W47" s="208"/>
      <c r="X47" s="208"/>
      <c r="Y47" s="208"/>
      <c r="Z47" s="208"/>
      <c r="AA47" s="208"/>
      <c r="AB47" s="208"/>
      <c r="AC47" s="208"/>
      <c r="AD47" s="208"/>
      <c r="AE47" s="208" t="s">
        <v>173</v>
      </c>
      <c r="AF47" s="208"/>
      <c r="AG47" s="208"/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customFormat="false" ht="12.75" hidden="false" customHeight="false" outlineLevel="1" collapsed="false">
      <c r="A48" s="209" t="n">
        <v>16</v>
      </c>
      <c r="B48" s="210" t="s">
        <v>1044</v>
      </c>
      <c r="C48" s="211" t="s">
        <v>1045</v>
      </c>
      <c r="D48" s="212" t="s">
        <v>392</v>
      </c>
      <c r="E48" s="213" t="n">
        <v>3281.92</v>
      </c>
      <c r="F48" s="214"/>
      <c r="G48" s="215" t="n">
        <f aca="false">ROUND(E48*F48,2)</f>
        <v>0</v>
      </c>
      <c r="H48" s="206" t="s">
        <v>1046</v>
      </c>
      <c r="I48" s="207" t="s">
        <v>154</v>
      </c>
      <c r="J48" s="208"/>
      <c r="K48" s="208"/>
      <c r="L48" s="208"/>
      <c r="M48" s="208"/>
      <c r="N48" s="208"/>
      <c r="O48" s="208"/>
      <c r="P48" s="208"/>
      <c r="Q48" s="208"/>
      <c r="R48" s="208"/>
      <c r="S48" s="208"/>
      <c r="T48" s="208"/>
      <c r="U48" s="208"/>
      <c r="V48" s="208"/>
      <c r="W48" s="208"/>
      <c r="X48" s="208"/>
      <c r="Y48" s="208"/>
      <c r="Z48" s="208"/>
      <c r="AA48" s="208"/>
      <c r="AB48" s="208"/>
      <c r="AC48" s="208"/>
      <c r="AD48" s="208"/>
      <c r="AE48" s="208" t="s">
        <v>155</v>
      </c>
      <c r="AF48" s="208"/>
      <c r="AG48" s="208"/>
      <c r="AH48" s="208"/>
      <c r="AI48" s="208"/>
      <c r="AJ48" s="208"/>
      <c r="AK48" s="208"/>
      <c r="AL48" s="208"/>
      <c r="AM48" s="208" t="n">
        <v>21</v>
      </c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customFormat="false" ht="12.75" hidden="false" customHeight="false" outlineLevel="1" collapsed="false">
      <c r="A49" s="209" t="n">
        <v>17</v>
      </c>
      <c r="B49" s="210" t="s">
        <v>1047</v>
      </c>
      <c r="C49" s="211" t="s">
        <v>1048</v>
      </c>
      <c r="D49" s="212" t="s">
        <v>392</v>
      </c>
      <c r="E49" s="213" t="n">
        <v>2461.44</v>
      </c>
      <c r="F49" s="214"/>
      <c r="G49" s="215" t="n">
        <f aca="false">ROUND(E49*F49,2)</f>
        <v>0</v>
      </c>
      <c r="H49" s="206"/>
      <c r="I49" s="207" t="s">
        <v>313</v>
      </c>
      <c r="J49" s="208"/>
      <c r="K49" s="208"/>
      <c r="L49" s="208"/>
      <c r="M49" s="208"/>
      <c r="N49" s="208"/>
      <c r="O49" s="208"/>
      <c r="P49" s="208"/>
      <c r="Q49" s="208"/>
      <c r="R49" s="208"/>
      <c r="S49" s="208"/>
      <c r="T49" s="208"/>
      <c r="U49" s="208"/>
      <c r="V49" s="208"/>
      <c r="W49" s="208"/>
      <c r="X49" s="208"/>
      <c r="Y49" s="208"/>
      <c r="Z49" s="208"/>
      <c r="AA49" s="208"/>
      <c r="AB49" s="208"/>
      <c r="AC49" s="208"/>
      <c r="AD49" s="208"/>
      <c r="AE49" s="208" t="s">
        <v>314</v>
      </c>
      <c r="AF49" s="208" t="n">
        <v>1</v>
      </c>
      <c r="AG49" s="208"/>
      <c r="AH49" s="208"/>
      <c r="AI49" s="208"/>
      <c r="AJ49" s="208"/>
      <c r="AK49" s="208"/>
      <c r="AL49" s="208"/>
      <c r="AM49" s="208" t="n">
        <v>21</v>
      </c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customFormat="false" ht="12.75" hidden="false" customHeight="false" outlineLevel="1" collapsed="false">
      <c r="A50" s="204"/>
      <c r="B50" s="216"/>
      <c r="C50" s="246" t="s">
        <v>1049</v>
      </c>
      <c r="D50" s="247"/>
      <c r="E50" s="248" t="n">
        <v>2461.44</v>
      </c>
      <c r="F50" s="215"/>
      <c r="G50" s="215"/>
      <c r="H50" s="206"/>
      <c r="I50" s="207"/>
      <c r="J50" s="208"/>
      <c r="K50" s="208"/>
      <c r="L50" s="208"/>
      <c r="M50" s="208"/>
      <c r="N50" s="208"/>
      <c r="O50" s="208"/>
      <c r="P50" s="208"/>
      <c r="Q50" s="208"/>
      <c r="R50" s="208"/>
      <c r="S50" s="208"/>
      <c r="T50" s="208"/>
      <c r="U50" s="208"/>
      <c r="V50" s="208"/>
      <c r="W50" s="208"/>
      <c r="X50" s="208"/>
      <c r="Y50" s="208"/>
      <c r="Z50" s="208"/>
      <c r="AA50" s="208"/>
      <c r="AB50" s="208"/>
      <c r="AC50" s="208"/>
      <c r="AD50" s="208"/>
      <c r="AE50" s="208"/>
      <c r="AF50" s="208"/>
      <c r="AG50" s="208"/>
      <c r="AH50" s="208"/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customFormat="false" ht="12.75" hidden="false" customHeight="false" outlineLevel="1" collapsed="false">
      <c r="A51" s="209" t="n">
        <v>18</v>
      </c>
      <c r="B51" s="210" t="s">
        <v>1050</v>
      </c>
      <c r="C51" s="211" t="s">
        <v>1051</v>
      </c>
      <c r="D51" s="212" t="s">
        <v>392</v>
      </c>
      <c r="E51" s="213" t="n">
        <v>820.48</v>
      </c>
      <c r="F51" s="214"/>
      <c r="G51" s="215" t="n">
        <f aca="false">ROUND(E51*F51,2)</f>
        <v>0</v>
      </c>
      <c r="H51" s="206"/>
      <c r="I51" s="207" t="s">
        <v>313</v>
      </c>
      <c r="J51" s="208"/>
      <c r="K51" s="208"/>
      <c r="L51" s="208"/>
      <c r="M51" s="208"/>
      <c r="N51" s="208"/>
      <c r="O51" s="208"/>
      <c r="P51" s="208"/>
      <c r="Q51" s="208"/>
      <c r="R51" s="208"/>
      <c r="S51" s="208"/>
      <c r="T51" s="208"/>
      <c r="U51" s="208"/>
      <c r="V51" s="208"/>
      <c r="W51" s="208"/>
      <c r="X51" s="208"/>
      <c r="Y51" s="208"/>
      <c r="Z51" s="208"/>
      <c r="AA51" s="208"/>
      <c r="AB51" s="208"/>
      <c r="AC51" s="208"/>
      <c r="AD51" s="208"/>
      <c r="AE51" s="208" t="s">
        <v>314</v>
      </c>
      <c r="AF51" s="208" t="n">
        <v>1</v>
      </c>
      <c r="AG51" s="208"/>
      <c r="AH51" s="208"/>
      <c r="AI51" s="208"/>
      <c r="AJ51" s="208"/>
      <c r="AK51" s="208"/>
      <c r="AL51" s="208"/>
      <c r="AM51" s="208" t="n">
        <v>21</v>
      </c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customFormat="false" ht="12.75" hidden="false" customHeight="false" outlineLevel="1" collapsed="false">
      <c r="A52" s="204"/>
      <c r="B52" s="216"/>
      <c r="C52" s="246" t="s">
        <v>1052</v>
      </c>
      <c r="D52" s="247"/>
      <c r="E52" s="248" t="n">
        <v>820.48</v>
      </c>
      <c r="F52" s="215"/>
      <c r="G52" s="215"/>
      <c r="H52" s="206"/>
      <c r="I52" s="207"/>
      <c r="J52" s="208"/>
      <c r="K52" s="208"/>
      <c r="L52" s="208"/>
      <c r="M52" s="208"/>
      <c r="N52" s="208"/>
      <c r="O52" s="208"/>
      <c r="P52" s="208"/>
      <c r="Q52" s="208"/>
      <c r="R52" s="208"/>
      <c r="S52" s="208"/>
      <c r="T52" s="208"/>
      <c r="U52" s="208"/>
      <c r="V52" s="208"/>
      <c r="W52" s="208"/>
      <c r="X52" s="208"/>
      <c r="Y52" s="208"/>
      <c r="Z52" s="208"/>
      <c r="AA52" s="208"/>
      <c r="AB52" s="208"/>
      <c r="AC52" s="208"/>
      <c r="AD52" s="208"/>
      <c r="AE52" s="208"/>
      <c r="AF52" s="208"/>
      <c r="AG52" s="208"/>
      <c r="AH52" s="208"/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customFormat="false" ht="12.75" hidden="false" customHeight="false" outlineLevel="0" collapsed="false">
      <c r="A53" s="196" t="s">
        <v>147</v>
      </c>
      <c r="B53" s="197" t="s">
        <v>95</v>
      </c>
      <c r="C53" s="198" t="s">
        <v>96</v>
      </c>
      <c r="D53" s="199"/>
      <c r="E53" s="200"/>
      <c r="F53" s="220" t="n">
        <f aca="false">SUM(G54:G56)</f>
        <v>0</v>
      </c>
      <c r="G53" s="220"/>
      <c r="H53" s="202"/>
      <c r="I53" s="203"/>
      <c r="AE53" s="0" t="s">
        <v>148</v>
      </c>
    </row>
    <row r="54" customFormat="false" ht="12.75" hidden="false" customHeight="true" outlineLevel="1" collapsed="false">
      <c r="A54" s="204"/>
      <c r="B54" s="205" t="s">
        <v>1053</v>
      </c>
      <c r="C54" s="205"/>
      <c r="D54" s="205"/>
      <c r="E54" s="205"/>
      <c r="F54" s="205"/>
      <c r="G54" s="205"/>
      <c r="H54" s="206"/>
      <c r="I54" s="207"/>
      <c r="J54" s="208"/>
      <c r="K54" s="208"/>
      <c r="L54" s="208"/>
      <c r="M54" s="208"/>
      <c r="N54" s="208"/>
      <c r="O54" s="208"/>
      <c r="P54" s="208"/>
      <c r="Q54" s="208"/>
      <c r="R54" s="208"/>
      <c r="S54" s="208"/>
      <c r="T54" s="208"/>
      <c r="U54" s="208"/>
      <c r="V54" s="208"/>
      <c r="W54" s="208"/>
      <c r="X54" s="208"/>
      <c r="Y54" s="208"/>
      <c r="Z54" s="208"/>
      <c r="AA54" s="208"/>
      <c r="AB54" s="208"/>
      <c r="AC54" s="208" t="n">
        <v>0</v>
      </c>
      <c r="AD54" s="208"/>
      <c r="AE54" s="208"/>
      <c r="AF54" s="208"/>
      <c r="AG54" s="208"/>
      <c r="AH54" s="208"/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customFormat="false" ht="12.75" hidden="false" customHeight="true" outlineLevel="1" collapsed="false">
      <c r="A55" s="204"/>
      <c r="B55" s="219" t="s">
        <v>821</v>
      </c>
      <c r="C55" s="219"/>
      <c r="D55" s="219"/>
      <c r="E55" s="219"/>
      <c r="F55" s="219"/>
      <c r="G55" s="219"/>
      <c r="H55" s="206"/>
      <c r="I55" s="207"/>
      <c r="J55" s="208"/>
      <c r="K55" s="208"/>
      <c r="L55" s="208"/>
      <c r="M55" s="208"/>
      <c r="N55" s="208"/>
      <c r="O55" s="208"/>
      <c r="P55" s="208"/>
      <c r="Q55" s="208"/>
      <c r="R55" s="208"/>
      <c r="S55" s="208"/>
      <c r="T55" s="208"/>
      <c r="U55" s="208"/>
      <c r="V55" s="208"/>
      <c r="W55" s="208"/>
      <c r="X55" s="208"/>
      <c r="Y55" s="208"/>
      <c r="Z55" s="208"/>
      <c r="AA55" s="208"/>
      <c r="AB55" s="208"/>
      <c r="AC55" s="208"/>
      <c r="AD55" s="208"/>
      <c r="AE55" s="208" t="s">
        <v>173</v>
      </c>
      <c r="AF55" s="208"/>
      <c r="AG55" s="208"/>
      <c r="AH55" s="208"/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customFormat="false" ht="13.5" hidden="false" customHeight="false" outlineLevel="1" collapsed="false">
      <c r="A56" s="239" t="n">
        <v>19</v>
      </c>
      <c r="B56" s="240" t="s">
        <v>1054</v>
      </c>
      <c r="C56" s="241" t="s">
        <v>1055</v>
      </c>
      <c r="D56" s="242" t="s">
        <v>392</v>
      </c>
      <c r="E56" s="243" t="n">
        <v>5514.44608</v>
      </c>
      <c r="F56" s="244"/>
      <c r="G56" s="245" t="n">
        <f aca="false">ROUND(E56*F56,2)</f>
        <v>0</v>
      </c>
      <c r="H56" s="224" t="s">
        <v>401</v>
      </c>
      <c r="I56" s="225" t="s">
        <v>486</v>
      </c>
      <c r="J56" s="208"/>
      <c r="K56" s="208"/>
      <c r="L56" s="208"/>
      <c r="M56" s="208"/>
      <c r="N56" s="208"/>
      <c r="O56" s="208"/>
      <c r="P56" s="208"/>
      <c r="Q56" s="208"/>
      <c r="R56" s="208"/>
      <c r="S56" s="208"/>
      <c r="T56" s="208"/>
      <c r="U56" s="208"/>
      <c r="V56" s="208"/>
      <c r="W56" s="208"/>
      <c r="X56" s="208"/>
      <c r="Y56" s="208"/>
      <c r="Z56" s="208"/>
      <c r="AA56" s="208"/>
      <c r="AB56" s="208"/>
      <c r="AC56" s="208"/>
      <c r="AD56" s="208"/>
      <c r="AE56" s="208" t="s">
        <v>155</v>
      </c>
      <c r="AF56" s="208"/>
      <c r="AG56" s="208"/>
      <c r="AH56" s="208"/>
      <c r="AI56" s="208"/>
      <c r="AJ56" s="208"/>
      <c r="AK56" s="208"/>
      <c r="AL56" s="208"/>
      <c r="AM56" s="208" t="n">
        <v>21</v>
      </c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customFormat="false" ht="12.75" hidden="true" customHeight="false" outlineLevel="0" collapsed="false">
      <c r="A57" s="108"/>
      <c r="B57" s="120"/>
      <c r="C57" s="226"/>
      <c r="D57" s="227"/>
      <c r="E57" s="228"/>
      <c r="F57" s="228"/>
      <c r="G57" s="228"/>
      <c r="H57" s="228"/>
      <c r="I57" s="229"/>
    </row>
    <row r="58" customFormat="false" ht="12.75" hidden="true" customHeight="false" outlineLevel="0" collapsed="false">
      <c r="A58" s="230"/>
      <c r="B58" s="231" t="s">
        <v>215</v>
      </c>
      <c r="C58" s="232"/>
      <c r="D58" s="233"/>
      <c r="E58" s="230"/>
      <c r="F58" s="230"/>
      <c r="G58" s="234" t="n">
        <f aca="false">F8+F22+F38+F53</f>
        <v>0</v>
      </c>
      <c r="H58" s="34"/>
      <c r="I58" s="34"/>
      <c r="AN58" s="0" t="n">
        <v>15</v>
      </c>
      <c r="AO58" s="0" t="n">
        <v>21</v>
      </c>
    </row>
    <row r="59" customFormat="false" ht="12.75" hidden="false" customHeight="false" outlineLevel="0" collapsed="false">
      <c r="A59" s="34"/>
      <c r="B59" s="235"/>
      <c r="C59" s="235"/>
      <c r="D59" s="236"/>
      <c r="E59" s="34"/>
      <c r="F59" s="34"/>
      <c r="G59" s="34"/>
      <c r="H59" s="34"/>
      <c r="I59" s="34"/>
      <c r="AN59" s="0" t="n">
        <f aca="false">SUMIF(AM8:AM58,AN58,G8:G58)</f>
        <v>0</v>
      </c>
      <c r="AO59" s="0" t="n">
        <f aca="false">SUMIF(AM8:AM58,AO58,G8:G58)</f>
        <v>0</v>
      </c>
    </row>
  </sheetData>
  <sheetProtection sheet="true" password="c49b"/>
  <mergeCells count="24">
    <mergeCell ref="A1:G1"/>
    <mergeCell ref="C7:G7"/>
    <mergeCell ref="F8:G8"/>
    <mergeCell ref="B9:G9"/>
    <mergeCell ref="B13:G13"/>
    <mergeCell ref="B14:G14"/>
    <mergeCell ref="B17:G17"/>
    <mergeCell ref="B18:G18"/>
    <mergeCell ref="F22:G22"/>
    <mergeCell ref="B23:G23"/>
    <mergeCell ref="B24:G24"/>
    <mergeCell ref="B26:G26"/>
    <mergeCell ref="B28:G28"/>
    <mergeCell ref="B31:G31"/>
    <mergeCell ref="B36:G36"/>
    <mergeCell ref="F38:G38"/>
    <mergeCell ref="B39:G39"/>
    <mergeCell ref="B40:G40"/>
    <mergeCell ref="B43:G43"/>
    <mergeCell ref="B46:G46"/>
    <mergeCell ref="B47:G47"/>
    <mergeCell ref="F53:G53"/>
    <mergeCell ref="B54:G54"/>
    <mergeCell ref="B55:G55"/>
  </mergeCells>
  <printOptions headings="false" gridLines="false" gridLinesSet="true" horizontalCentered="false" verticalCentered="false"/>
  <pageMargins left="0.590277777777778" right="0.39375" top="0.7875" bottom="0.78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/>
  <cols>
    <col collapsed="false" hidden="false" max="1" min="1" style="0" width="10.3928571428571"/>
    <col collapsed="false" hidden="false" max="3" min="2" style="0" width="8.50510204081633"/>
    <col collapsed="false" hidden="false" max="4" min="4" style="0" width="10.6632653061225"/>
    <col collapsed="false" hidden="false" max="5" min="5" style="0" width="13.5"/>
    <col collapsed="false" hidden="false" max="6" min="6" style="0" width="10.1224489795918"/>
    <col collapsed="false" hidden="false" max="7" min="7" style="0" width="6.47959183673469"/>
    <col collapsed="false" hidden="false" max="8" min="8" style="93" width="18.4948979591837"/>
    <col collapsed="false" hidden="false" max="1025" min="9" style="0" width="8.50510204081633"/>
  </cols>
  <sheetData>
    <row r="1" customFormat="false" ht="13.5" hidden="false" customHeight="false" outlineLevel="0" collapsed="false">
      <c r="A1" s="94" t="s">
        <v>14</v>
      </c>
      <c r="B1" s="95" t="str">
        <f aca="false">Stavba!CisloStavby</f>
        <v>20131401_2017</v>
      </c>
      <c r="C1" s="96" t="str">
        <f aca="false">Stavba!NazevStavby</f>
        <v>REKONSTRUKCE MK A IS - STAVBA 1</v>
      </c>
      <c r="D1" s="96"/>
      <c r="E1" s="96"/>
      <c r="F1" s="96"/>
      <c r="G1" s="97"/>
      <c r="H1" s="98"/>
    </row>
    <row r="2" customFormat="false" ht="13.5" hidden="false" customHeight="false" outlineLevel="0" collapsed="false">
      <c r="A2" s="99" t="s">
        <v>116</v>
      </c>
      <c r="B2" s="100"/>
      <c r="C2" s="100"/>
      <c r="D2" s="100"/>
      <c r="E2" s="100"/>
      <c r="F2" s="100"/>
      <c r="G2" s="101" t="s">
        <v>117</v>
      </c>
      <c r="H2" s="102"/>
    </row>
    <row r="3" customFormat="false" ht="13.5" hidden="false" customHeight="false" outlineLevel="0" collapsed="false"/>
    <row r="4" customFormat="false" ht="18" hidden="false" customHeight="false" outlineLevel="0" collapsed="false">
      <c r="A4" s="103" t="s">
        <v>118</v>
      </c>
      <c r="B4" s="103"/>
      <c r="C4" s="103"/>
      <c r="D4" s="103"/>
      <c r="E4" s="103"/>
      <c r="F4" s="103"/>
      <c r="G4" s="103"/>
      <c r="H4" s="103"/>
    </row>
    <row r="6" customFormat="false" ht="15.75" hidden="false" customHeight="false" outlineLevel="0" collapsed="false">
      <c r="A6" s="104" t="s">
        <v>119</v>
      </c>
      <c r="B6" s="105" t="n">
        <f aca="false">B2</f>
        <v>0</v>
      </c>
    </row>
    <row r="7" customFormat="false" ht="15.75" hidden="false" customHeight="false" outlineLevel="0" collapsed="false">
      <c r="B7" s="106" t="n">
        <f aca="false">C2</f>
        <v>0</v>
      </c>
      <c r="C7" s="106"/>
      <c r="D7" s="106"/>
      <c r="E7" s="106"/>
      <c r="F7" s="106"/>
      <c r="G7" s="106"/>
    </row>
    <row r="9" s="104" customFormat="true" ht="12.75" hidden="false" customHeight="true" outlineLevel="0" collapsed="false">
      <c r="A9" s="104" t="s">
        <v>120</v>
      </c>
      <c r="H9" s="107"/>
    </row>
  </sheetData>
  <sheetProtection sheet="true" password="c49b"/>
  <mergeCells count="3">
    <mergeCell ref="C2:F2"/>
    <mergeCell ref="A4:H4"/>
    <mergeCell ref="B7:G7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C27"/>
  <sheetViews>
    <sheetView windowProtection="fals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/>
  <cols>
    <col collapsed="false" hidden="false" max="1" min="1" style="0" width="10.3928571428571"/>
    <col collapsed="false" hidden="false" max="3" min="2" style="0" width="8.50510204081633"/>
    <col collapsed="false" hidden="false" max="4" min="4" style="0" width="10.6632653061225"/>
    <col collapsed="false" hidden="false" max="5" min="5" style="0" width="13.5"/>
    <col collapsed="false" hidden="false" max="6" min="6" style="0" width="10.1224489795918"/>
    <col collapsed="false" hidden="false" max="7" min="7" style="0" width="6.47959183673469"/>
    <col collapsed="false" hidden="false" max="8" min="8" style="0" width="18.4948979591837"/>
    <col collapsed="false" hidden="false" max="14" min="9" style="0" width="8.50510204081633"/>
    <col collapsed="false" hidden="true" max="16" min="15" style="0" width="0"/>
    <col collapsed="false" hidden="false" max="54" min="17" style="0" width="8.50510204081633"/>
    <col collapsed="false" hidden="false" max="55" min="55" style="0" width="46.7091836734694"/>
    <col collapsed="false" hidden="false" max="1025" min="56" style="0" width="8.50510204081633"/>
  </cols>
  <sheetData>
    <row r="1" customFormat="false" ht="13.5" hidden="false" customHeight="true" outlineLevel="0" collapsed="false">
      <c r="A1" s="94" t="s">
        <v>14</v>
      </c>
      <c r="B1" s="95" t="str">
        <f aca="false">Stavba!CisloStavby</f>
        <v>20131401_2017</v>
      </c>
      <c r="C1" s="96" t="str">
        <f aca="false">Stavba!NazevStavby</f>
        <v>REKONSTRUKCE MK A IS - STAVBA 1</v>
      </c>
      <c r="D1" s="96"/>
      <c r="E1" s="96"/>
      <c r="F1" s="96"/>
      <c r="G1" s="97"/>
      <c r="H1" s="98"/>
    </row>
    <row r="2" customFormat="false" ht="13.5" hidden="false" customHeight="true" outlineLevel="0" collapsed="false">
      <c r="A2" s="99" t="s">
        <v>116</v>
      </c>
      <c r="B2" s="137" t="s">
        <v>64</v>
      </c>
      <c r="C2" s="137" t="s">
        <v>65</v>
      </c>
      <c r="D2" s="137"/>
      <c r="E2" s="137"/>
      <c r="F2" s="137"/>
      <c r="G2" s="101" t="s">
        <v>117</v>
      </c>
      <c r="H2" s="237" t="s">
        <v>66</v>
      </c>
      <c r="O2" s="23" t="s">
        <v>216</v>
      </c>
    </row>
    <row r="3" customFormat="false" ht="13.5" hidden="false" customHeight="true" outlineLevel="0" collapsed="false">
      <c r="H3" s="93"/>
    </row>
    <row r="4" customFormat="false" ht="18" hidden="false" customHeight="true" outlineLevel="0" collapsed="false">
      <c r="A4" s="103" t="s">
        <v>118</v>
      </c>
      <c r="B4" s="103"/>
      <c r="C4" s="103"/>
      <c r="D4" s="103"/>
      <c r="E4" s="103"/>
      <c r="F4" s="103"/>
      <c r="G4" s="103"/>
      <c r="H4" s="103"/>
    </row>
    <row r="5" customFormat="false" ht="12.75" hidden="false" customHeight="true" outlineLevel="0" collapsed="false">
      <c r="H5" s="93"/>
    </row>
    <row r="6" customFormat="false" ht="15.75" hidden="false" customHeight="true" outlineLevel="0" collapsed="false">
      <c r="A6" s="104" t="s">
        <v>119</v>
      </c>
      <c r="B6" s="105" t="str">
        <f aca="false">B2</f>
        <v>SO-303</v>
      </c>
      <c r="H6" s="93"/>
    </row>
    <row r="7" customFormat="false" ht="15.75" hidden="false" customHeight="true" outlineLevel="0" collapsed="false">
      <c r="B7" s="106" t="str">
        <f aca="false">C2</f>
        <v>VEŘEJNÉ OSVĚTLENÍ</v>
      </c>
      <c r="C7" s="106"/>
      <c r="D7" s="106"/>
      <c r="E7" s="106"/>
      <c r="F7" s="106"/>
      <c r="G7" s="106"/>
      <c r="H7" s="93"/>
    </row>
    <row r="8" customFormat="false" ht="12.75" hidden="false" customHeight="true" outlineLevel="0" collapsed="false">
      <c r="H8" s="93"/>
    </row>
    <row r="9" customFormat="false" ht="12.75" hidden="false" customHeight="true" outlineLevel="0" collapsed="false">
      <c r="A9" s="104" t="s">
        <v>120</v>
      </c>
      <c r="B9" s="238" t="s">
        <v>1056</v>
      </c>
      <c r="C9" s="238" t="s">
        <v>1057</v>
      </c>
      <c r="D9" s="104"/>
      <c r="E9" s="104"/>
      <c r="F9" s="104"/>
      <c r="G9" s="104"/>
      <c r="H9" s="107"/>
      <c r="I9" s="104"/>
      <c r="J9" s="104"/>
    </row>
    <row r="10" customFormat="false" ht="12.75" hidden="false" customHeight="true" outlineLevel="0" collapsed="false">
      <c r="A10" s="104"/>
      <c r="B10" s="104"/>
      <c r="C10" s="104"/>
      <c r="D10" s="104"/>
      <c r="E10" s="104"/>
      <c r="F10" s="104"/>
      <c r="G10" s="104"/>
      <c r="H10" s="107"/>
      <c r="I10" s="104"/>
      <c r="J10" s="104"/>
    </row>
    <row r="11" customFormat="false" ht="12.75" hidden="false" customHeight="true" outlineLevel="0" collapsed="false">
      <c r="A11" s="104"/>
      <c r="B11" s="238" t="s">
        <v>1058</v>
      </c>
      <c r="C11" s="238" t="s">
        <v>1059</v>
      </c>
      <c r="D11" s="104"/>
      <c r="E11" s="104"/>
      <c r="F11" s="104"/>
      <c r="G11" s="104"/>
      <c r="H11" s="107"/>
      <c r="I11" s="104"/>
      <c r="J11" s="104"/>
    </row>
    <row r="12" customFormat="false" ht="12.75" hidden="false" customHeight="true" outlineLevel="0" collapsed="false">
      <c r="A12" s="104"/>
      <c r="B12" s="104"/>
      <c r="C12" s="104"/>
      <c r="D12" s="104"/>
      <c r="E12" s="104"/>
      <c r="F12" s="104"/>
      <c r="G12" s="104"/>
      <c r="H12" s="107"/>
      <c r="I12" s="104"/>
      <c r="J12" s="104"/>
    </row>
    <row r="13" customFormat="false" ht="12.75" hidden="false" customHeight="true" outlineLevel="0" collapsed="false">
      <c r="A13" s="104"/>
      <c r="B13" s="238" t="s">
        <v>66</v>
      </c>
      <c r="C13" s="104"/>
      <c r="D13" s="104"/>
      <c r="E13" s="104"/>
      <c r="F13" s="104"/>
      <c r="G13" s="104"/>
      <c r="H13" s="107"/>
      <c r="I13" s="104"/>
      <c r="J13" s="104"/>
    </row>
    <row r="14" customFormat="false" ht="12.75" hidden="false" customHeight="true" outlineLevel="0" collapsed="false">
      <c r="A14" s="104"/>
      <c r="B14" s="104"/>
      <c r="C14" s="104"/>
      <c r="D14" s="104"/>
      <c r="E14" s="104"/>
      <c r="F14" s="104"/>
      <c r="G14" s="104"/>
      <c r="H14" s="107"/>
      <c r="I14" s="104"/>
      <c r="J14" s="104"/>
    </row>
    <row r="15" customFormat="false" ht="12.75" hidden="false" customHeight="true" outlineLevel="0" collapsed="false">
      <c r="A15" s="104" t="s">
        <v>133</v>
      </c>
      <c r="B15" s="104"/>
      <c r="C15" s="238" t="s">
        <v>221</v>
      </c>
      <c r="D15" s="104"/>
      <c r="E15" s="104"/>
      <c r="F15" s="104"/>
      <c r="G15" s="104"/>
      <c r="H15" s="107"/>
      <c r="I15" s="104"/>
      <c r="J15" s="104"/>
    </row>
    <row r="16" customFormat="false" ht="12.75" hidden="false" customHeight="true" outlineLevel="0" collapsed="false">
      <c r="A16" s="104"/>
      <c r="B16" s="104"/>
      <c r="C16" s="104"/>
      <c r="D16" s="104"/>
      <c r="E16" s="104"/>
      <c r="F16" s="104"/>
      <c r="G16" s="104"/>
      <c r="H16" s="107"/>
      <c r="I16" s="104"/>
      <c r="J16" s="104"/>
    </row>
    <row r="17" customFormat="false" ht="12.75" hidden="false" customHeight="true" outlineLevel="0" collapsed="false">
      <c r="A17" s="138" t="s">
        <v>134</v>
      </c>
      <c r="B17" s="139"/>
      <c r="C17" s="139"/>
      <c r="D17" s="139"/>
      <c r="E17" s="139"/>
      <c r="F17" s="139"/>
      <c r="G17" s="139"/>
      <c r="H17" s="140"/>
      <c r="I17" s="104"/>
      <c r="J17" s="104"/>
    </row>
    <row r="18" customFormat="false" ht="12.75" hidden="false" customHeight="true" outlineLevel="0" collapsed="false">
      <c r="A18" s="141" t="s">
        <v>135</v>
      </c>
      <c r="B18" s="142"/>
      <c r="C18" s="143"/>
      <c r="D18" s="143"/>
      <c r="E18" s="143"/>
      <c r="F18" s="143"/>
      <c r="G18" s="144"/>
      <c r="H18" s="145" t="s">
        <v>136</v>
      </c>
      <c r="I18" s="104"/>
      <c r="J18" s="104"/>
    </row>
    <row r="19" customFormat="false" ht="12.75" hidden="false" customHeight="true" outlineLevel="0" collapsed="false">
      <c r="A19" s="146" t="s">
        <v>1060</v>
      </c>
      <c r="B19" s="147" t="s">
        <v>1061</v>
      </c>
      <c r="C19" s="148"/>
      <c r="D19" s="148"/>
      <c r="E19" s="148"/>
      <c r="F19" s="148"/>
      <c r="G19" s="149"/>
      <c r="H19" s="150" t="n">
        <f aca="false">'SO-303 303.01 Pol'!G44</f>
        <v>0</v>
      </c>
      <c r="I19" s="104"/>
      <c r="J19" s="104"/>
      <c r="O19" s="0" t="n">
        <f aca="false">'SO-303 303.01 Pol'!AN45</f>
        <v>0</v>
      </c>
      <c r="P19" s="0" t="n">
        <f aca="false">'SO-303 303.01 Pol'!AO45</f>
        <v>0</v>
      </c>
    </row>
    <row r="20" customFormat="false" ht="12.75" hidden="false" customHeight="true" outlineLevel="0" collapsed="false">
      <c r="A20" s="151"/>
      <c r="B20" s="152" t="s">
        <v>137</v>
      </c>
      <c r="C20" s="153"/>
      <c r="D20" s="154" t="str">
        <f aca="false">B2</f>
        <v>SO-303</v>
      </c>
      <c r="E20" s="153"/>
      <c r="F20" s="153"/>
      <c r="G20" s="155"/>
      <c r="H20" s="156" t="n">
        <f aca="false">SUM(H19:H19)</f>
        <v>0</v>
      </c>
      <c r="I20" s="104"/>
      <c r="J20" s="104"/>
    </row>
    <row r="21" customFormat="false" ht="12.75" hidden="false" customHeight="true" outlineLevel="0" collapsed="false">
      <c r="A21" s="104"/>
      <c r="B21" s="104"/>
      <c r="C21" s="104"/>
      <c r="D21" s="104"/>
      <c r="E21" s="104"/>
      <c r="F21" s="104"/>
      <c r="G21" s="104"/>
      <c r="H21" s="107"/>
      <c r="I21" s="104"/>
      <c r="J21" s="104"/>
    </row>
    <row r="22" customFormat="false" ht="13.5" hidden="false" customHeight="true" outlineLevel="0" collapsed="false">
      <c r="A22" s="138" t="s">
        <v>138</v>
      </c>
      <c r="B22" s="139"/>
      <c r="C22" s="139"/>
      <c r="D22" s="157" t="s">
        <v>1060</v>
      </c>
      <c r="E22" s="158" t="s">
        <v>1061</v>
      </c>
      <c r="F22" s="158"/>
      <c r="G22" s="158"/>
      <c r="H22" s="158"/>
      <c r="I22" s="104"/>
      <c r="J22" s="104"/>
      <c r="BC22" s="159" t="str">
        <f aca="false">E22</f>
        <v>Veřejné osvětlení*</v>
      </c>
    </row>
    <row r="23" customFormat="false" ht="12.75" hidden="false" customHeight="true" outlineLevel="0" collapsed="false">
      <c r="A23" s="141" t="s">
        <v>139</v>
      </c>
      <c r="B23" s="142"/>
      <c r="C23" s="143"/>
      <c r="D23" s="143"/>
      <c r="E23" s="143"/>
      <c r="F23" s="143"/>
      <c r="G23" s="144"/>
      <c r="H23" s="145" t="s">
        <v>136</v>
      </c>
      <c r="I23" s="104"/>
      <c r="J23" s="104"/>
    </row>
    <row r="24" customFormat="false" ht="12.75" hidden="false" customHeight="true" outlineLevel="0" collapsed="false">
      <c r="A24" s="146" t="s">
        <v>97</v>
      </c>
      <c r="B24" s="147" t="s">
        <v>98</v>
      </c>
      <c r="C24" s="148"/>
      <c r="D24" s="148"/>
      <c r="E24" s="148"/>
      <c r="F24" s="148"/>
      <c r="G24" s="149"/>
      <c r="H24" s="160" t="n">
        <f aca="false">'SO-303 303.01 Pol'!F8</f>
        <v>0</v>
      </c>
      <c r="I24" s="104"/>
      <c r="J24" s="104"/>
    </row>
    <row r="25" customFormat="false" ht="12.75" hidden="false" customHeight="true" outlineLevel="0" collapsed="false">
      <c r="A25" s="146" t="s">
        <v>101</v>
      </c>
      <c r="B25" s="147" t="s">
        <v>102</v>
      </c>
      <c r="C25" s="148"/>
      <c r="D25" s="148"/>
      <c r="E25" s="148"/>
      <c r="F25" s="148"/>
      <c r="G25" s="149"/>
      <c r="H25" s="160" t="n">
        <f aca="false">'SO-303 303.01 Pol'!F15</f>
        <v>0</v>
      </c>
      <c r="I25" s="104"/>
      <c r="J25" s="104"/>
    </row>
    <row r="26" customFormat="false" ht="12.75" hidden="false" customHeight="true" outlineLevel="0" collapsed="false">
      <c r="A26" s="146" t="s">
        <v>109</v>
      </c>
      <c r="B26" s="147" t="s">
        <v>110</v>
      </c>
      <c r="C26" s="148"/>
      <c r="D26" s="148"/>
      <c r="E26" s="148"/>
      <c r="F26" s="148"/>
      <c r="G26" s="149"/>
      <c r="H26" s="160" t="n">
        <f aca="false">'SO-303 303.01 Pol'!F29</f>
        <v>0</v>
      </c>
      <c r="I26" s="104"/>
      <c r="J26" s="104"/>
    </row>
    <row r="27" customFormat="false" ht="12.75" hidden="false" customHeight="true" outlineLevel="0" collapsed="false">
      <c r="A27" s="151"/>
      <c r="B27" s="152" t="s">
        <v>140</v>
      </c>
      <c r="C27" s="153"/>
      <c r="D27" s="154" t="str">
        <f aca="false">D22</f>
        <v>303.01</v>
      </c>
      <c r="E27" s="153"/>
      <c r="F27" s="153"/>
      <c r="G27" s="155"/>
      <c r="H27" s="161" t="n">
        <f aca="false">SUM(H24:H26)</f>
        <v>0</v>
      </c>
      <c r="I27" s="104"/>
      <c r="J27" s="104"/>
    </row>
  </sheetData>
  <sheetProtection sheet="true" password="c49b"/>
  <mergeCells count="4">
    <mergeCell ref="C2:F2"/>
    <mergeCell ref="A4:H4"/>
    <mergeCell ref="B7:G7"/>
    <mergeCell ref="E22:H22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H4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/>
  <cols>
    <col collapsed="false" hidden="false" max="1" min="1" style="0" width="4.18367346938776"/>
    <col collapsed="false" hidden="false" max="2" min="2" style="23" width="14.1734693877551"/>
    <col collapsed="false" hidden="false" max="3" min="3" style="23" width="62.9081632653061"/>
    <col collapsed="false" hidden="false" max="4" min="4" style="0" width="4.45408163265306"/>
    <col collapsed="false" hidden="false" max="5" min="5" style="0" width="10.3928571428571"/>
    <col collapsed="false" hidden="false" max="6" min="6" style="0" width="9.71938775510204"/>
    <col collapsed="false" hidden="false" max="7" min="7" style="0" width="12.5561224489796"/>
    <col collapsed="false" hidden="false" max="9" min="8" style="0" width="8.50510204081633"/>
    <col collapsed="false" hidden="true" max="18" min="10" style="0" width="0"/>
    <col collapsed="false" hidden="false" max="28" min="19" style="0" width="8.50510204081633"/>
    <col collapsed="false" hidden="true" max="41" min="29" style="0" width="0"/>
    <col collapsed="false" hidden="false" max="52" min="42" style="0" width="8.50510204081633"/>
    <col collapsed="false" hidden="false" max="53" min="53" style="0" width="97.734693877551"/>
    <col collapsed="false" hidden="false" max="1025" min="54" style="0" width="8.50510204081633"/>
  </cols>
  <sheetData>
    <row r="1" customFormat="false" ht="16.5" hidden="false" customHeight="false" outlineLevel="0" collapsed="false">
      <c r="A1" s="162" t="s">
        <v>224</v>
      </c>
      <c r="B1" s="162"/>
      <c r="C1" s="162"/>
      <c r="D1" s="162"/>
      <c r="E1" s="162"/>
      <c r="F1" s="162"/>
      <c r="G1" s="162"/>
      <c r="AC1" s="0" t="s">
        <v>142</v>
      </c>
    </row>
    <row r="2" customFormat="false" ht="13.5" hidden="false" customHeight="false" outlineLevel="0" collapsed="false">
      <c r="A2" s="163" t="s">
        <v>122</v>
      </c>
      <c r="B2" s="164" t="s">
        <v>15</v>
      </c>
      <c r="C2" s="165" t="s">
        <v>17</v>
      </c>
      <c r="D2" s="166"/>
      <c r="E2" s="167"/>
      <c r="F2" s="167"/>
      <c r="G2" s="168"/>
    </row>
    <row r="3" customFormat="false" ht="12.75" hidden="false" customHeight="false" outlineLevel="0" collapsed="false">
      <c r="A3" s="169" t="s">
        <v>123</v>
      </c>
      <c r="B3" s="170" t="s">
        <v>64</v>
      </c>
      <c r="C3" s="171" t="s">
        <v>65</v>
      </c>
      <c r="D3" s="172"/>
      <c r="E3" s="173"/>
      <c r="F3" s="173"/>
      <c r="G3" s="174"/>
      <c r="AC3" s="23" t="s">
        <v>216</v>
      </c>
    </row>
    <row r="4" customFormat="false" ht="13.5" hidden="false" customHeight="false" outlineLevel="0" collapsed="false">
      <c r="A4" s="175" t="s">
        <v>124</v>
      </c>
      <c r="B4" s="176" t="s">
        <v>1060</v>
      </c>
      <c r="C4" s="177" t="s">
        <v>1061</v>
      </c>
      <c r="D4" s="178"/>
      <c r="E4" s="179"/>
      <c r="F4" s="179"/>
      <c r="G4" s="180"/>
    </row>
    <row r="5" customFormat="false" ht="14.25" hidden="false" customHeight="false" outlineLevel="0" collapsed="false">
      <c r="C5" s="181"/>
      <c r="D5" s="182"/>
    </row>
    <row r="6" customFormat="false" ht="27" hidden="false" customHeight="false" outlineLevel="0" collapsed="false">
      <c r="A6" s="183" t="s">
        <v>125</v>
      </c>
      <c r="B6" s="184" t="s">
        <v>126</v>
      </c>
      <c r="C6" s="185" t="s">
        <v>127</v>
      </c>
      <c r="D6" s="186" t="s">
        <v>128</v>
      </c>
      <c r="E6" s="187" t="s">
        <v>129</v>
      </c>
      <c r="F6" s="188" t="s">
        <v>130</v>
      </c>
      <c r="G6" s="183" t="s">
        <v>131</v>
      </c>
      <c r="H6" s="189" t="s">
        <v>143</v>
      </c>
      <c r="I6" s="190" t="s">
        <v>144</v>
      </c>
      <c r="J6" s="108"/>
    </row>
    <row r="7" customFormat="false" ht="12.75" hidden="false" customHeight="true" outlineLevel="0" collapsed="false">
      <c r="A7" s="191"/>
      <c r="B7" s="192" t="s">
        <v>145</v>
      </c>
      <c r="C7" s="193" t="s">
        <v>146</v>
      </c>
      <c r="D7" s="193"/>
      <c r="E7" s="193"/>
      <c r="F7" s="193"/>
      <c r="G7" s="193"/>
      <c r="H7" s="194"/>
      <c r="I7" s="195"/>
    </row>
    <row r="8" customFormat="false" ht="12.75" hidden="false" customHeight="false" outlineLevel="0" collapsed="false">
      <c r="A8" s="196" t="s">
        <v>147</v>
      </c>
      <c r="B8" s="197" t="s">
        <v>97</v>
      </c>
      <c r="C8" s="198" t="s">
        <v>98</v>
      </c>
      <c r="D8" s="199"/>
      <c r="E8" s="200"/>
      <c r="F8" s="201" t="n">
        <f aca="false">SUM(G9:G14)</f>
        <v>0</v>
      </c>
      <c r="G8" s="201"/>
      <c r="H8" s="202"/>
      <c r="I8" s="203"/>
      <c r="AE8" s="0" t="s">
        <v>148</v>
      </c>
    </row>
    <row r="9" customFormat="false" ht="12.75" hidden="false" customHeight="false" outlineLevel="1" collapsed="false">
      <c r="A9" s="209" t="n">
        <v>1</v>
      </c>
      <c r="B9" s="210" t="s">
        <v>412</v>
      </c>
      <c r="C9" s="211" t="s">
        <v>700</v>
      </c>
      <c r="D9" s="212" t="s">
        <v>221</v>
      </c>
      <c r="E9" s="213" t="n">
        <v>502</v>
      </c>
      <c r="F9" s="214"/>
      <c r="G9" s="215" t="n">
        <f aca="false">ROUND(E9*F9,2)</f>
        <v>0</v>
      </c>
      <c r="H9" s="206"/>
      <c r="I9" s="207" t="s">
        <v>313</v>
      </c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  <c r="V9" s="208"/>
      <c r="W9" s="208"/>
      <c r="X9" s="208"/>
      <c r="Y9" s="208"/>
      <c r="Z9" s="208"/>
      <c r="AA9" s="208"/>
      <c r="AB9" s="208"/>
      <c r="AC9" s="208"/>
      <c r="AD9" s="208"/>
      <c r="AE9" s="208" t="s">
        <v>314</v>
      </c>
      <c r="AF9" s="208" t="n">
        <v>1</v>
      </c>
      <c r="AG9" s="208"/>
      <c r="AH9" s="208"/>
      <c r="AI9" s="208"/>
      <c r="AJ9" s="208"/>
      <c r="AK9" s="208"/>
      <c r="AL9" s="208"/>
      <c r="AM9" s="208" t="n">
        <v>21</v>
      </c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customFormat="false" ht="12.75" hidden="false" customHeight="false" outlineLevel="1" collapsed="false">
      <c r="A10" s="209" t="n">
        <v>2</v>
      </c>
      <c r="B10" s="210" t="s">
        <v>413</v>
      </c>
      <c r="C10" s="211" t="s">
        <v>1062</v>
      </c>
      <c r="D10" s="212" t="s">
        <v>221</v>
      </c>
      <c r="E10" s="213" t="n">
        <v>600</v>
      </c>
      <c r="F10" s="214"/>
      <c r="G10" s="215" t="n">
        <f aca="false">ROUND(E10*F10,2)</f>
        <v>0</v>
      </c>
      <c r="H10" s="206"/>
      <c r="I10" s="207" t="s">
        <v>313</v>
      </c>
      <c r="J10" s="208"/>
      <c r="K10" s="208"/>
      <c r="L10" s="208"/>
      <c r="M10" s="208"/>
      <c r="N10" s="208"/>
      <c r="O10" s="208"/>
      <c r="P10" s="208"/>
      <c r="Q10" s="208"/>
      <c r="R10" s="208"/>
      <c r="S10" s="208"/>
      <c r="T10" s="208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  <c r="AE10" s="208" t="s">
        <v>314</v>
      </c>
      <c r="AF10" s="208" t="n">
        <v>1</v>
      </c>
      <c r="AG10" s="208"/>
      <c r="AH10" s="208"/>
      <c r="AI10" s="208"/>
      <c r="AJ10" s="208"/>
      <c r="AK10" s="208"/>
      <c r="AL10" s="208"/>
      <c r="AM10" s="208" t="n">
        <v>21</v>
      </c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customFormat="false" ht="12.75" hidden="false" customHeight="false" outlineLevel="1" collapsed="false">
      <c r="A11" s="209" t="n">
        <v>3</v>
      </c>
      <c r="B11" s="210" t="s">
        <v>1063</v>
      </c>
      <c r="C11" s="211" t="s">
        <v>705</v>
      </c>
      <c r="D11" s="212" t="s">
        <v>456</v>
      </c>
      <c r="E11" s="213" t="n">
        <v>90</v>
      </c>
      <c r="F11" s="214"/>
      <c r="G11" s="215" t="n">
        <f aca="false">ROUND(E11*F11,2)</f>
        <v>0</v>
      </c>
      <c r="H11" s="206"/>
      <c r="I11" s="207" t="s">
        <v>313</v>
      </c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  <c r="AE11" s="208" t="s">
        <v>314</v>
      </c>
      <c r="AF11" s="208" t="n">
        <v>1</v>
      </c>
      <c r="AG11" s="208"/>
      <c r="AH11" s="208"/>
      <c r="AI11" s="208"/>
      <c r="AJ11" s="208"/>
      <c r="AK11" s="208"/>
      <c r="AL11" s="208"/>
      <c r="AM11" s="208" t="n">
        <v>21</v>
      </c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customFormat="false" ht="12.75" hidden="false" customHeight="false" outlineLevel="1" collapsed="false">
      <c r="A12" s="209" t="n">
        <v>4</v>
      </c>
      <c r="B12" s="210" t="s">
        <v>1064</v>
      </c>
      <c r="C12" s="211" t="s">
        <v>1065</v>
      </c>
      <c r="D12" s="212" t="s">
        <v>381</v>
      </c>
      <c r="E12" s="213" t="n">
        <v>46</v>
      </c>
      <c r="F12" s="214"/>
      <c r="G12" s="215" t="n">
        <f aca="false">ROUND(E12*F12,2)</f>
        <v>0</v>
      </c>
      <c r="H12" s="206"/>
      <c r="I12" s="207" t="s">
        <v>313</v>
      </c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  <c r="AE12" s="208" t="s">
        <v>314</v>
      </c>
      <c r="AF12" s="208" t="n">
        <v>1</v>
      </c>
      <c r="AG12" s="208"/>
      <c r="AH12" s="208"/>
      <c r="AI12" s="208"/>
      <c r="AJ12" s="208"/>
      <c r="AK12" s="208"/>
      <c r="AL12" s="208"/>
      <c r="AM12" s="208" t="n">
        <v>21</v>
      </c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customFormat="false" ht="12.75" hidden="false" customHeight="false" outlineLevel="1" collapsed="false">
      <c r="A13" s="209" t="n">
        <v>5</v>
      </c>
      <c r="B13" s="210" t="s">
        <v>1066</v>
      </c>
      <c r="C13" s="211" t="s">
        <v>709</v>
      </c>
      <c r="D13" s="212" t="s">
        <v>381</v>
      </c>
      <c r="E13" s="213" t="n">
        <v>1</v>
      </c>
      <c r="F13" s="214"/>
      <c r="G13" s="215" t="n">
        <f aca="false">ROUND(E13*F13,2)</f>
        <v>0</v>
      </c>
      <c r="H13" s="206"/>
      <c r="I13" s="207" t="s">
        <v>313</v>
      </c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  <c r="AE13" s="208" t="s">
        <v>314</v>
      </c>
      <c r="AF13" s="208" t="n">
        <v>1</v>
      </c>
      <c r="AG13" s="208"/>
      <c r="AH13" s="208"/>
      <c r="AI13" s="208"/>
      <c r="AJ13" s="208"/>
      <c r="AK13" s="208"/>
      <c r="AL13" s="208"/>
      <c r="AM13" s="208" t="n">
        <v>21</v>
      </c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customFormat="false" ht="12.75" hidden="false" customHeight="false" outlineLevel="1" collapsed="false">
      <c r="A14" s="209" t="n">
        <v>6</v>
      </c>
      <c r="B14" s="210" t="s">
        <v>1067</v>
      </c>
      <c r="C14" s="211" t="s">
        <v>1068</v>
      </c>
      <c r="D14" s="212" t="s">
        <v>381</v>
      </c>
      <c r="E14" s="213" t="n">
        <v>1</v>
      </c>
      <c r="F14" s="214"/>
      <c r="G14" s="215" t="n">
        <f aca="false">ROUND(E14*F14,2)</f>
        <v>0</v>
      </c>
      <c r="H14" s="206"/>
      <c r="I14" s="207" t="s">
        <v>313</v>
      </c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 t="s">
        <v>314</v>
      </c>
      <c r="AF14" s="208" t="n">
        <v>1</v>
      </c>
      <c r="AG14" s="208"/>
      <c r="AH14" s="208"/>
      <c r="AI14" s="208"/>
      <c r="AJ14" s="208"/>
      <c r="AK14" s="208"/>
      <c r="AL14" s="208"/>
      <c r="AM14" s="208" t="n">
        <v>21</v>
      </c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customFormat="false" ht="12.75" hidden="false" customHeight="false" outlineLevel="0" collapsed="false">
      <c r="A15" s="196" t="s">
        <v>147</v>
      </c>
      <c r="B15" s="197" t="s">
        <v>101</v>
      </c>
      <c r="C15" s="198" t="s">
        <v>102</v>
      </c>
      <c r="D15" s="199"/>
      <c r="E15" s="200"/>
      <c r="F15" s="220" t="n">
        <f aca="false">SUM(G16:G28)</f>
        <v>0</v>
      </c>
      <c r="G15" s="220"/>
      <c r="H15" s="202"/>
      <c r="I15" s="203"/>
      <c r="AE15" s="0" t="s">
        <v>148</v>
      </c>
    </row>
    <row r="16" customFormat="false" ht="12.75" hidden="false" customHeight="true" outlineLevel="1" collapsed="false">
      <c r="A16" s="204"/>
      <c r="B16" s="205" t="s">
        <v>718</v>
      </c>
      <c r="C16" s="205"/>
      <c r="D16" s="205"/>
      <c r="E16" s="205"/>
      <c r="F16" s="205"/>
      <c r="G16" s="205"/>
      <c r="H16" s="206"/>
      <c r="I16" s="207"/>
      <c r="J16" s="208"/>
      <c r="K16" s="208"/>
      <c r="L16" s="208"/>
      <c r="M16" s="208"/>
      <c r="N16" s="208"/>
      <c r="O16" s="208"/>
      <c r="P16" s="208"/>
      <c r="Q16" s="208"/>
      <c r="R16" s="208"/>
      <c r="S16" s="208"/>
      <c r="T16" s="208"/>
      <c r="U16" s="208"/>
      <c r="V16" s="208"/>
      <c r="W16" s="208"/>
      <c r="X16" s="208"/>
      <c r="Y16" s="208"/>
      <c r="Z16" s="208"/>
      <c r="AA16" s="208"/>
      <c r="AB16" s="208"/>
      <c r="AC16" s="208" t="n">
        <v>0</v>
      </c>
      <c r="AD16" s="208"/>
      <c r="AE16" s="208"/>
      <c r="AF16" s="208"/>
      <c r="AG16" s="208"/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customFormat="false" ht="12.75" hidden="false" customHeight="false" outlineLevel="1" collapsed="false">
      <c r="A17" s="209" t="n">
        <v>7</v>
      </c>
      <c r="B17" s="210" t="s">
        <v>719</v>
      </c>
      <c r="C17" s="211" t="s">
        <v>720</v>
      </c>
      <c r="D17" s="212" t="s">
        <v>230</v>
      </c>
      <c r="E17" s="213" t="n">
        <v>42</v>
      </c>
      <c r="F17" s="214"/>
      <c r="G17" s="215" t="n">
        <f aca="false">ROUND(E17*F17,2)</f>
        <v>0</v>
      </c>
      <c r="H17" s="206" t="s">
        <v>721</v>
      </c>
      <c r="I17" s="207" t="s">
        <v>486</v>
      </c>
      <c r="J17" s="208"/>
      <c r="K17" s="208"/>
      <c r="L17" s="208"/>
      <c r="M17" s="208"/>
      <c r="N17" s="208"/>
      <c r="O17" s="208"/>
      <c r="P17" s="208"/>
      <c r="Q17" s="208"/>
      <c r="R17" s="208"/>
      <c r="S17" s="208"/>
      <c r="T17" s="208"/>
      <c r="U17" s="208"/>
      <c r="V17" s="208"/>
      <c r="W17" s="208"/>
      <c r="X17" s="208"/>
      <c r="Y17" s="208"/>
      <c r="Z17" s="208"/>
      <c r="AA17" s="208"/>
      <c r="AB17" s="208"/>
      <c r="AC17" s="208"/>
      <c r="AD17" s="208"/>
      <c r="AE17" s="208" t="s">
        <v>155</v>
      </c>
      <c r="AF17" s="208"/>
      <c r="AG17" s="208"/>
      <c r="AH17" s="208"/>
      <c r="AI17" s="208"/>
      <c r="AJ17" s="208"/>
      <c r="AK17" s="208"/>
      <c r="AL17" s="208"/>
      <c r="AM17" s="208" t="n">
        <v>21</v>
      </c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customFormat="false" ht="12.75" hidden="false" customHeight="false" outlineLevel="1" collapsed="false">
      <c r="A18" s="209" t="n">
        <v>8</v>
      </c>
      <c r="B18" s="210" t="s">
        <v>964</v>
      </c>
      <c r="C18" s="211" t="s">
        <v>1069</v>
      </c>
      <c r="D18" s="212" t="s">
        <v>221</v>
      </c>
      <c r="E18" s="213" t="n">
        <v>1550</v>
      </c>
      <c r="F18" s="214"/>
      <c r="G18" s="215" t="n">
        <f aca="false">ROUND(E18*F18,2)</f>
        <v>0</v>
      </c>
      <c r="H18" s="206"/>
      <c r="I18" s="207" t="s">
        <v>313</v>
      </c>
      <c r="J18" s="208"/>
      <c r="K18" s="208"/>
      <c r="L18" s="208"/>
      <c r="M18" s="208"/>
      <c r="N18" s="208"/>
      <c r="O18" s="208"/>
      <c r="P18" s="208"/>
      <c r="Q18" s="208"/>
      <c r="R18" s="208"/>
      <c r="S18" s="208"/>
      <c r="T18" s="208"/>
      <c r="U18" s="208"/>
      <c r="V18" s="208"/>
      <c r="W18" s="208"/>
      <c r="X18" s="208"/>
      <c r="Y18" s="208"/>
      <c r="Z18" s="208"/>
      <c r="AA18" s="208"/>
      <c r="AB18" s="208"/>
      <c r="AC18" s="208"/>
      <c r="AD18" s="208"/>
      <c r="AE18" s="208" t="s">
        <v>314</v>
      </c>
      <c r="AF18" s="208" t="n">
        <v>1</v>
      </c>
      <c r="AG18" s="208"/>
      <c r="AH18" s="208"/>
      <c r="AI18" s="208"/>
      <c r="AJ18" s="208"/>
      <c r="AK18" s="208"/>
      <c r="AL18" s="208"/>
      <c r="AM18" s="208" t="n">
        <v>21</v>
      </c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customFormat="false" ht="12.75" hidden="false" customHeight="false" outlineLevel="1" collapsed="false">
      <c r="A19" s="209" t="n">
        <v>9</v>
      </c>
      <c r="B19" s="210" t="s">
        <v>967</v>
      </c>
      <c r="C19" s="211" t="s">
        <v>1070</v>
      </c>
      <c r="D19" s="212" t="s">
        <v>381</v>
      </c>
      <c r="E19" s="213" t="n">
        <v>3</v>
      </c>
      <c r="F19" s="214"/>
      <c r="G19" s="215" t="n">
        <f aca="false">ROUND(E19*F19,2)</f>
        <v>0</v>
      </c>
      <c r="H19" s="206"/>
      <c r="I19" s="207" t="s">
        <v>313</v>
      </c>
      <c r="J19" s="208"/>
      <c r="K19" s="208"/>
      <c r="L19" s="208"/>
      <c r="M19" s="208"/>
      <c r="N19" s="208"/>
      <c r="O19" s="208"/>
      <c r="P19" s="208"/>
      <c r="Q19" s="208"/>
      <c r="R19" s="208"/>
      <c r="S19" s="208"/>
      <c r="T19" s="208"/>
      <c r="U19" s="208"/>
      <c r="V19" s="208"/>
      <c r="W19" s="208"/>
      <c r="X19" s="208"/>
      <c r="Y19" s="208"/>
      <c r="Z19" s="208"/>
      <c r="AA19" s="208"/>
      <c r="AB19" s="208"/>
      <c r="AC19" s="208"/>
      <c r="AD19" s="208"/>
      <c r="AE19" s="208" t="s">
        <v>314</v>
      </c>
      <c r="AF19" s="208" t="n">
        <v>1</v>
      </c>
      <c r="AG19" s="208"/>
      <c r="AH19" s="208"/>
      <c r="AI19" s="208"/>
      <c r="AJ19" s="208"/>
      <c r="AK19" s="208"/>
      <c r="AL19" s="208"/>
      <c r="AM19" s="208" t="n">
        <v>21</v>
      </c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customFormat="false" ht="12.75" hidden="false" customHeight="false" outlineLevel="1" collapsed="false">
      <c r="A20" s="209" t="n">
        <v>10</v>
      </c>
      <c r="B20" s="210" t="s">
        <v>1071</v>
      </c>
      <c r="C20" s="211" t="s">
        <v>1072</v>
      </c>
      <c r="D20" s="212" t="s">
        <v>221</v>
      </c>
      <c r="E20" s="213" t="n">
        <v>425</v>
      </c>
      <c r="F20" s="214"/>
      <c r="G20" s="215" t="n">
        <f aca="false">ROUND(E20*F20,2)</f>
        <v>0</v>
      </c>
      <c r="H20" s="206"/>
      <c r="I20" s="207" t="s">
        <v>313</v>
      </c>
      <c r="J20" s="208"/>
      <c r="K20" s="208"/>
      <c r="L20" s="208"/>
      <c r="M20" s="208"/>
      <c r="N20" s="208"/>
      <c r="O20" s="208"/>
      <c r="P20" s="208"/>
      <c r="Q20" s="208"/>
      <c r="R20" s="208"/>
      <c r="S20" s="208"/>
      <c r="T20" s="208"/>
      <c r="U20" s="208"/>
      <c r="V20" s="208"/>
      <c r="W20" s="208"/>
      <c r="X20" s="208"/>
      <c r="Y20" s="208"/>
      <c r="Z20" s="208"/>
      <c r="AA20" s="208"/>
      <c r="AB20" s="208"/>
      <c r="AC20" s="208"/>
      <c r="AD20" s="208"/>
      <c r="AE20" s="208" t="s">
        <v>314</v>
      </c>
      <c r="AF20" s="208" t="n">
        <v>1</v>
      </c>
      <c r="AG20" s="208"/>
      <c r="AH20" s="208"/>
      <c r="AI20" s="208"/>
      <c r="AJ20" s="208"/>
      <c r="AK20" s="208"/>
      <c r="AL20" s="208"/>
      <c r="AM20" s="208" t="n">
        <v>21</v>
      </c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customFormat="false" ht="12.75" hidden="false" customHeight="false" outlineLevel="1" collapsed="false">
      <c r="A21" s="209" t="n">
        <v>11</v>
      </c>
      <c r="B21" s="210" t="s">
        <v>1073</v>
      </c>
      <c r="C21" s="211" t="s">
        <v>1074</v>
      </c>
      <c r="D21" s="212" t="s">
        <v>381</v>
      </c>
      <c r="E21" s="213" t="n">
        <v>46</v>
      </c>
      <c r="F21" s="214"/>
      <c r="G21" s="215" t="n">
        <f aca="false">ROUND(E21*F21,2)</f>
        <v>0</v>
      </c>
      <c r="H21" s="206"/>
      <c r="I21" s="207" t="s">
        <v>313</v>
      </c>
      <c r="J21" s="208"/>
      <c r="K21" s="208"/>
      <c r="L21" s="208"/>
      <c r="M21" s="208"/>
      <c r="N21" s="208"/>
      <c r="O21" s="208"/>
      <c r="P21" s="208"/>
      <c r="Q21" s="208"/>
      <c r="R21" s="208"/>
      <c r="S21" s="208"/>
      <c r="T21" s="208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  <c r="AE21" s="208" t="s">
        <v>314</v>
      </c>
      <c r="AF21" s="208" t="n">
        <v>1</v>
      </c>
      <c r="AG21" s="208"/>
      <c r="AH21" s="208"/>
      <c r="AI21" s="208"/>
      <c r="AJ21" s="208"/>
      <c r="AK21" s="208"/>
      <c r="AL21" s="208"/>
      <c r="AM21" s="208" t="n">
        <v>21</v>
      </c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customFormat="false" ht="12.75" hidden="false" customHeight="true" outlineLevel="1" collapsed="false">
      <c r="A22" s="204"/>
      <c r="B22" s="216"/>
      <c r="C22" s="217" t="s">
        <v>1075</v>
      </c>
      <c r="D22" s="217"/>
      <c r="E22" s="217"/>
      <c r="F22" s="217"/>
      <c r="G22" s="217"/>
      <c r="H22" s="206"/>
      <c r="I22" s="207"/>
      <c r="J22" s="208"/>
      <c r="K22" s="208"/>
      <c r="L22" s="208"/>
      <c r="M22" s="208"/>
      <c r="N22" s="208"/>
      <c r="O22" s="208"/>
      <c r="P22" s="208"/>
      <c r="Q22" s="208"/>
      <c r="R22" s="208"/>
      <c r="S22" s="208"/>
      <c r="T22" s="208"/>
      <c r="U22" s="208"/>
      <c r="V22" s="208"/>
      <c r="W22" s="208"/>
      <c r="X22" s="208"/>
      <c r="Y22" s="208"/>
      <c r="Z22" s="208"/>
      <c r="AA22" s="208"/>
      <c r="AB22" s="208"/>
      <c r="AC22" s="208"/>
      <c r="AD22" s="208"/>
      <c r="AE22" s="208"/>
      <c r="AF22" s="208"/>
      <c r="AG22" s="208"/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18" t="str">
        <f aca="false">C22</f>
        <v>Ledway Road TSB 20LED 25W</v>
      </c>
      <c r="BB22" s="208"/>
      <c r="BC22" s="208"/>
      <c r="BD22" s="208"/>
      <c r="BE22" s="208"/>
      <c r="BF22" s="208"/>
      <c r="BG22" s="208"/>
      <c r="BH22" s="208"/>
    </row>
    <row r="23" customFormat="false" ht="12.75" hidden="false" customHeight="true" outlineLevel="1" collapsed="false">
      <c r="A23" s="204"/>
      <c r="B23" s="216"/>
      <c r="C23" s="217" t="s">
        <v>1076</v>
      </c>
      <c r="D23" s="217"/>
      <c r="E23" s="217"/>
      <c r="F23" s="217"/>
      <c r="G23" s="217"/>
      <c r="H23" s="206"/>
      <c r="I23" s="207"/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/>
      <c r="AF23" s="208"/>
      <c r="AG23" s="208"/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18" t="str">
        <f aca="false">C23</f>
        <v>Sadový stožár bezpaticový</v>
      </c>
      <c r="BB23" s="208"/>
      <c r="BC23" s="208"/>
      <c r="BD23" s="208"/>
      <c r="BE23" s="208"/>
      <c r="BF23" s="208"/>
      <c r="BG23" s="208"/>
      <c r="BH23" s="208"/>
    </row>
    <row r="24" customFormat="false" ht="12.75" hidden="false" customHeight="true" outlineLevel="1" collapsed="false">
      <c r="A24" s="204"/>
      <c r="B24" s="216"/>
      <c r="C24" s="217" t="s">
        <v>1077</v>
      </c>
      <c r="D24" s="217"/>
      <c r="E24" s="217"/>
      <c r="F24" s="217"/>
      <c r="G24" s="217"/>
      <c r="H24" s="206"/>
      <c r="I24" s="207"/>
      <c r="J24" s="208"/>
      <c r="K24" s="208"/>
      <c r="L24" s="208"/>
      <c r="M24" s="208"/>
      <c r="N24" s="208"/>
      <c r="O24" s="208"/>
      <c r="P24" s="208"/>
      <c r="Q24" s="208"/>
      <c r="R24" s="208"/>
      <c r="S24" s="208"/>
      <c r="T24" s="208"/>
      <c r="U24" s="208"/>
      <c r="V24" s="208"/>
      <c r="W24" s="208"/>
      <c r="X24" s="208"/>
      <c r="Y24" s="208"/>
      <c r="Z24" s="208"/>
      <c r="AA24" s="208"/>
      <c r="AB24" s="208"/>
      <c r="AC24" s="208"/>
      <c r="AD24" s="208"/>
      <c r="AE24" s="208"/>
      <c r="AF24" s="208"/>
      <c r="AG24" s="208"/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18" t="str">
        <f aca="false">C24</f>
        <v>Výložník SV750</v>
      </c>
      <c r="BB24" s="208"/>
      <c r="BC24" s="208"/>
      <c r="BD24" s="208"/>
      <c r="BE24" s="208"/>
      <c r="BF24" s="208"/>
      <c r="BG24" s="208"/>
      <c r="BH24" s="208"/>
    </row>
    <row r="25" customFormat="false" ht="12.75" hidden="false" customHeight="true" outlineLevel="1" collapsed="false">
      <c r="A25" s="204"/>
      <c r="B25" s="216"/>
      <c r="C25" s="217" t="s">
        <v>1078</v>
      </c>
      <c r="D25" s="217"/>
      <c r="E25" s="217"/>
      <c r="F25" s="217"/>
      <c r="G25" s="217"/>
      <c r="H25" s="206"/>
      <c r="I25" s="207"/>
      <c r="J25" s="208"/>
      <c r="K25" s="208"/>
      <c r="L25" s="208"/>
      <c r="M25" s="208"/>
      <c r="N25" s="208"/>
      <c r="O25" s="208"/>
      <c r="P25" s="208"/>
      <c r="Q25" s="208"/>
      <c r="R25" s="208"/>
      <c r="S25" s="208"/>
      <c r="T25" s="208"/>
      <c r="U25" s="208"/>
      <c r="V25" s="208"/>
      <c r="W25" s="208"/>
      <c r="X25" s="208"/>
      <c r="Y25" s="208"/>
      <c r="Z25" s="208"/>
      <c r="AA25" s="208"/>
      <c r="AB25" s="208"/>
      <c r="AC25" s="208"/>
      <c r="AD25" s="208"/>
      <c r="AE25" s="208"/>
      <c r="AF25" s="208"/>
      <c r="AG25" s="208"/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18" t="str">
        <f aca="false">C25</f>
        <v>Svorkovnice SR95x</v>
      </c>
      <c r="BB25" s="208"/>
      <c r="BC25" s="208"/>
      <c r="BD25" s="208"/>
      <c r="BE25" s="208"/>
      <c r="BF25" s="208"/>
      <c r="BG25" s="208"/>
      <c r="BH25" s="208"/>
    </row>
    <row r="26" customFormat="false" ht="12.75" hidden="false" customHeight="true" outlineLevel="1" collapsed="false">
      <c r="A26" s="204"/>
      <c r="B26" s="216"/>
      <c r="C26" s="217" t="s">
        <v>727</v>
      </c>
      <c r="D26" s="217"/>
      <c r="E26" s="217"/>
      <c r="F26" s="217"/>
      <c r="G26" s="217"/>
      <c r="H26" s="206"/>
      <c r="I26" s="207"/>
      <c r="J26" s="208"/>
      <c r="K26" s="208"/>
      <c r="L26" s="208"/>
      <c r="M26" s="208"/>
      <c r="N26" s="208"/>
      <c r="O26" s="208"/>
      <c r="P26" s="208"/>
      <c r="Q26" s="208"/>
      <c r="R26" s="208"/>
      <c r="S26" s="208"/>
      <c r="T26" s="208"/>
      <c r="U26" s="208"/>
      <c r="V26" s="208"/>
      <c r="W26" s="208"/>
      <c r="X26" s="208"/>
      <c r="Y26" s="208"/>
      <c r="Z26" s="208"/>
      <c r="AA26" s="208"/>
      <c r="AB26" s="208"/>
      <c r="AC26" s="208"/>
      <c r="AD26" s="208"/>
      <c r="AE26" s="208"/>
      <c r="AF26" s="208"/>
      <c r="AG26" s="208"/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18" t="str">
        <f aca="false">C26</f>
        <v>Podružný materiál</v>
      </c>
      <c r="BB26" s="208"/>
      <c r="BC26" s="208"/>
      <c r="BD26" s="208"/>
      <c r="BE26" s="208"/>
      <c r="BF26" s="208"/>
      <c r="BG26" s="208"/>
      <c r="BH26" s="208"/>
    </row>
    <row r="27" customFormat="false" ht="12.75" hidden="false" customHeight="false" outlineLevel="1" collapsed="false">
      <c r="A27" s="209" t="n">
        <v>12</v>
      </c>
      <c r="B27" s="210" t="s">
        <v>1079</v>
      </c>
      <c r="C27" s="211" t="s">
        <v>1080</v>
      </c>
      <c r="D27" s="212" t="s">
        <v>381</v>
      </c>
      <c r="E27" s="213" t="n">
        <v>1</v>
      </c>
      <c r="F27" s="214"/>
      <c r="G27" s="215" t="n">
        <f aca="false">ROUND(E27*F27,2)</f>
        <v>0</v>
      </c>
      <c r="H27" s="206"/>
      <c r="I27" s="207" t="s">
        <v>313</v>
      </c>
      <c r="J27" s="208"/>
      <c r="K27" s="208"/>
      <c r="L27" s="208"/>
      <c r="M27" s="208"/>
      <c r="N27" s="208"/>
      <c r="O27" s="208"/>
      <c r="P27" s="208"/>
      <c r="Q27" s="208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  <c r="AE27" s="208" t="s">
        <v>314</v>
      </c>
      <c r="AF27" s="208" t="n">
        <v>1</v>
      </c>
      <c r="AG27" s="208"/>
      <c r="AH27" s="208"/>
      <c r="AI27" s="208"/>
      <c r="AJ27" s="208"/>
      <c r="AK27" s="208"/>
      <c r="AL27" s="208"/>
      <c r="AM27" s="208" t="n">
        <v>21</v>
      </c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customFormat="false" ht="12.75" hidden="false" customHeight="false" outlineLevel="1" collapsed="false">
      <c r="A28" s="209" t="n">
        <v>13</v>
      </c>
      <c r="B28" s="210" t="s">
        <v>1081</v>
      </c>
      <c r="C28" s="211" t="s">
        <v>727</v>
      </c>
      <c r="D28" s="212" t="s">
        <v>381</v>
      </c>
      <c r="E28" s="213" t="n">
        <v>1</v>
      </c>
      <c r="F28" s="214"/>
      <c r="G28" s="215" t="n">
        <f aca="false">ROUND(E28*F28,2)</f>
        <v>0</v>
      </c>
      <c r="H28" s="206"/>
      <c r="I28" s="207" t="s">
        <v>313</v>
      </c>
      <c r="J28" s="208"/>
      <c r="K28" s="208"/>
      <c r="L28" s="208"/>
      <c r="M28" s="208"/>
      <c r="N28" s="208"/>
      <c r="O28" s="208"/>
      <c r="P28" s="208"/>
      <c r="Q28" s="208"/>
      <c r="R28" s="208"/>
      <c r="S28" s="208"/>
      <c r="T28" s="208"/>
      <c r="U28" s="208"/>
      <c r="V28" s="208"/>
      <c r="W28" s="208"/>
      <c r="X28" s="208"/>
      <c r="Y28" s="208"/>
      <c r="Z28" s="208"/>
      <c r="AA28" s="208"/>
      <c r="AB28" s="208"/>
      <c r="AC28" s="208"/>
      <c r="AD28" s="208"/>
      <c r="AE28" s="208" t="s">
        <v>314</v>
      </c>
      <c r="AF28" s="208" t="n">
        <v>1</v>
      </c>
      <c r="AG28" s="208"/>
      <c r="AH28" s="208"/>
      <c r="AI28" s="208"/>
      <c r="AJ28" s="208"/>
      <c r="AK28" s="208"/>
      <c r="AL28" s="208"/>
      <c r="AM28" s="208" t="n">
        <v>21</v>
      </c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customFormat="false" ht="12.75" hidden="false" customHeight="false" outlineLevel="0" collapsed="false">
      <c r="A29" s="196" t="s">
        <v>147</v>
      </c>
      <c r="B29" s="197" t="s">
        <v>109</v>
      </c>
      <c r="C29" s="198" t="s">
        <v>110</v>
      </c>
      <c r="D29" s="199"/>
      <c r="E29" s="200"/>
      <c r="F29" s="220" t="n">
        <f aca="false">SUM(G30:G42)</f>
        <v>0</v>
      </c>
      <c r="G29" s="220"/>
      <c r="H29" s="202"/>
      <c r="I29" s="203"/>
      <c r="AE29" s="0" t="s">
        <v>148</v>
      </c>
    </row>
    <row r="30" customFormat="false" ht="12.75" hidden="false" customHeight="true" outlineLevel="1" collapsed="false">
      <c r="A30" s="204"/>
      <c r="B30" s="205" t="s">
        <v>728</v>
      </c>
      <c r="C30" s="205"/>
      <c r="D30" s="205"/>
      <c r="E30" s="205"/>
      <c r="F30" s="205"/>
      <c r="G30" s="205"/>
      <c r="H30" s="206"/>
      <c r="I30" s="207"/>
      <c r="J30" s="208"/>
      <c r="K30" s="208"/>
      <c r="L30" s="208"/>
      <c r="M30" s="208"/>
      <c r="N30" s="208"/>
      <c r="O30" s="208"/>
      <c r="P30" s="208"/>
      <c r="Q30" s="208"/>
      <c r="R30" s="208"/>
      <c r="S30" s="208"/>
      <c r="T30" s="208"/>
      <c r="U30" s="208"/>
      <c r="V30" s="208"/>
      <c r="W30" s="208"/>
      <c r="X30" s="208"/>
      <c r="Y30" s="208"/>
      <c r="Z30" s="208"/>
      <c r="AA30" s="208"/>
      <c r="AB30" s="208"/>
      <c r="AC30" s="208" t="n">
        <v>0</v>
      </c>
      <c r="AD30" s="208"/>
      <c r="AE30" s="208"/>
      <c r="AF30" s="208"/>
      <c r="AG30" s="208"/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customFormat="false" ht="12.75" hidden="false" customHeight="false" outlineLevel="1" collapsed="false">
      <c r="A31" s="209" t="n">
        <v>14</v>
      </c>
      <c r="B31" s="210" t="s">
        <v>1082</v>
      </c>
      <c r="C31" s="211" t="s">
        <v>1083</v>
      </c>
      <c r="D31" s="212" t="s">
        <v>221</v>
      </c>
      <c r="E31" s="213" t="n">
        <v>405</v>
      </c>
      <c r="F31" s="214"/>
      <c r="G31" s="215" t="n">
        <f aca="false">ROUND(E31*F31,2)</f>
        <v>0</v>
      </c>
      <c r="H31" s="206" t="s">
        <v>109</v>
      </c>
      <c r="I31" s="207" t="s">
        <v>154</v>
      </c>
      <c r="J31" s="208"/>
      <c r="K31" s="208"/>
      <c r="L31" s="208"/>
      <c r="M31" s="208"/>
      <c r="N31" s="208"/>
      <c r="O31" s="208"/>
      <c r="P31" s="208"/>
      <c r="Q31" s="208"/>
      <c r="R31" s="208"/>
      <c r="S31" s="208"/>
      <c r="T31" s="208"/>
      <c r="U31" s="208"/>
      <c r="V31" s="208"/>
      <c r="W31" s="208"/>
      <c r="X31" s="208"/>
      <c r="Y31" s="208"/>
      <c r="Z31" s="208"/>
      <c r="AA31" s="208"/>
      <c r="AB31" s="208"/>
      <c r="AC31" s="208"/>
      <c r="AD31" s="208"/>
      <c r="AE31" s="208" t="s">
        <v>155</v>
      </c>
      <c r="AF31" s="208"/>
      <c r="AG31" s="208"/>
      <c r="AH31" s="208"/>
      <c r="AI31" s="208"/>
      <c r="AJ31" s="208"/>
      <c r="AK31" s="208"/>
      <c r="AL31" s="208"/>
      <c r="AM31" s="208" t="n">
        <v>21</v>
      </c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customFormat="false" ht="12.75" hidden="false" customHeight="false" outlineLevel="1" collapsed="false">
      <c r="A32" s="209" t="n">
        <v>15</v>
      </c>
      <c r="B32" s="210" t="s">
        <v>729</v>
      </c>
      <c r="C32" s="211" t="s">
        <v>730</v>
      </c>
      <c r="D32" s="212" t="s">
        <v>221</v>
      </c>
      <c r="E32" s="213" t="n">
        <v>852</v>
      </c>
      <c r="F32" s="214"/>
      <c r="G32" s="215" t="n">
        <f aca="false">ROUND(E32*F32,2)</f>
        <v>0</v>
      </c>
      <c r="H32" s="206" t="s">
        <v>109</v>
      </c>
      <c r="I32" s="207" t="s">
        <v>154</v>
      </c>
      <c r="J32" s="208"/>
      <c r="K32" s="208"/>
      <c r="L32" s="208"/>
      <c r="M32" s="208"/>
      <c r="N32" s="208"/>
      <c r="O32" s="208"/>
      <c r="P32" s="208"/>
      <c r="Q32" s="208"/>
      <c r="R32" s="208"/>
      <c r="S32" s="208"/>
      <c r="T32" s="208"/>
      <c r="U32" s="208"/>
      <c r="V32" s="208"/>
      <c r="W32" s="208"/>
      <c r="X32" s="208"/>
      <c r="Y32" s="208"/>
      <c r="Z32" s="208"/>
      <c r="AA32" s="208"/>
      <c r="AB32" s="208"/>
      <c r="AC32" s="208"/>
      <c r="AD32" s="208"/>
      <c r="AE32" s="208" t="s">
        <v>155</v>
      </c>
      <c r="AF32" s="208"/>
      <c r="AG32" s="208"/>
      <c r="AH32" s="208"/>
      <c r="AI32" s="208"/>
      <c r="AJ32" s="208"/>
      <c r="AK32" s="208"/>
      <c r="AL32" s="208"/>
      <c r="AM32" s="208" t="n">
        <v>21</v>
      </c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customFormat="false" ht="12.75" hidden="false" customHeight="true" outlineLevel="1" collapsed="false">
      <c r="A33" s="204"/>
      <c r="B33" s="219" t="s">
        <v>1084</v>
      </c>
      <c r="C33" s="219"/>
      <c r="D33" s="219"/>
      <c r="E33" s="219"/>
      <c r="F33" s="219"/>
      <c r="G33" s="219"/>
      <c r="H33" s="206"/>
      <c r="I33" s="207"/>
      <c r="J33" s="208"/>
      <c r="K33" s="208"/>
      <c r="L33" s="208"/>
      <c r="M33" s="208"/>
      <c r="N33" s="208"/>
      <c r="O33" s="208"/>
      <c r="P33" s="208"/>
      <c r="Q33" s="208"/>
      <c r="R33" s="208"/>
      <c r="S33" s="208"/>
      <c r="T33" s="208"/>
      <c r="U33" s="208"/>
      <c r="V33" s="208"/>
      <c r="W33" s="208"/>
      <c r="X33" s="208"/>
      <c r="Y33" s="208"/>
      <c r="Z33" s="208"/>
      <c r="AA33" s="208"/>
      <c r="AB33" s="208"/>
      <c r="AC33" s="208" t="n">
        <v>0</v>
      </c>
      <c r="AD33" s="208"/>
      <c r="AE33" s="208"/>
      <c r="AF33" s="208"/>
      <c r="AG33" s="208"/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customFormat="false" ht="12.75" hidden="false" customHeight="false" outlineLevel="1" collapsed="false">
      <c r="A34" s="209" t="n">
        <v>16</v>
      </c>
      <c r="B34" s="210" t="s">
        <v>1085</v>
      </c>
      <c r="C34" s="211" t="s">
        <v>1086</v>
      </c>
      <c r="D34" s="212" t="s">
        <v>221</v>
      </c>
      <c r="E34" s="213" t="n">
        <v>119</v>
      </c>
      <c r="F34" s="214"/>
      <c r="G34" s="215" t="n">
        <f aca="false">ROUND(E34*F34,2)</f>
        <v>0</v>
      </c>
      <c r="H34" s="206" t="s">
        <v>109</v>
      </c>
      <c r="I34" s="207" t="s">
        <v>154</v>
      </c>
      <c r="J34" s="208"/>
      <c r="K34" s="208"/>
      <c r="L34" s="208"/>
      <c r="M34" s="208"/>
      <c r="N34" s="208"/>
      <c r="O34" s="208"/>
      <c r="P34" s="208"/>
      <c r="Q34" s="208"/>
      <c r="R34" s="208"/>
      <c r="S34" s="208"/>
      <c r="T34" s="208"/>
      <c r="U34" s="208"/>
      <c r="V34" s="208"/>
      <c r="W34" s="208"/>
      <c r="X34" s="208"/>
      <c r="Y34" s="208"/>
      <c r="Z34" s="208"/>
      <c r="AA34" s="208"/>
      <c r="AB34" s="208"/>
      <c r="AC34" s="208"/>
      <c r="AD34" s="208"/>
      <c r="AE34" s="208" t="s">
        <v>155</v>
      </c>
      <c r="AF34" s="208"/>
      <c r="AG34" s="208"/>
      <c r="AH34" s="208"/>
      <c r="AI34" s="208"/>
      <c r="AJ34" s="208"/>
      <c r="AK34" s="208"/>
      <c r="AL34" s="208"/>
      <c r="AM34" s="208" t="n">
        <v>21</v>
      </c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customFormat="false" ht="12.75" hidden="false" customHeight="true" outlineLevel="1" collapsed="false">
      <c r="A35" s="204"/>
      <c r="B35" s="219" t="s">
        <v>734</v>
      </c>
      <c r="C35" s="219"/>
      <c r="D35" s="219"/>
      <c r="E35" s="219"/>
      <c r="F35" s="219"/>
      <c r="G35" s="219"/>
      <c r="H35" s="206"/>
      <c r="I35" s="207"/>
      <c r="J35" s="208"/>
      <c r="K35" s="208"/>
      <c r="L35" s="208"/>
      <c r="M35" s="208"/>
      <c r="N35" s="208"/>
      <c r="O35" s="208"/>
      <c r="P35" s="208"/>
      <c r="Q35" s="208"/>
      <c r="R35" s="208"/>
      <c r="S35" s="208"/>
      <c r="T35" s="208"/>
      <c r="U35" s="208"/>
      <c r="V35" s="208"/>
      <c r="W35" s="208"/>
      <c r="X35" s="208"/>
      <c r="Y35" s="208"/>
      <c r="Z35" s="208"/>
      <c r="AA35" s="208"/>
      <c r="AB35" s="208"/>
      <c r="AC35" s="208" t="n">
        <v>0</v>
      </c>
      <c r="AD35" s="208"/>
      <c r="AE35" s="208"/>
      <c r="AF35" s="208"/>
      <c r="AG35" s="208"/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customFormat="false" ht="12.75" hidden="false" customHeight="true" outlineLevel="1" collapsed="false">
      <c r="A36" s="204"/>
      <c r="B36" s="219" t="s">
        <v>735</v>
      </c>
      <c r="C36" s="219"/>
      <c r="D36" s="219"/>
      <c r="E36" s="219"/>
      <c r="F36" s="219"/>
      <c r="G36" s="219"/>
      <c r="H36" s="206"/>
      <c r="I36" s="207"/>
      <c r="J36" s="208"/>
      <c r="K36" s="208"/>
      <c r="L36" s="208"/>
      <c r="M36" s="208"/>
      <c r="N36" s="208"/>
      <c r="O36" s="208"/>
      <c r="P36" s="208"/>
      <c r="Q36" s="208"/>
      <c r="R36" s="208"/>
      <c r="S36" s="208"/>
      <c r="T36" s="208"/>
      <c r="U36" s="208"/>
      <c r="V36" s="208"/>
      <c r="W36" s="208"/>
      <c r="X36" s="208"/>
      <c r="Y36" s="208"/>
      <c r="Z36" s="208"/>
      <c r="AA36" s="208"/>
      <c r="AB36" s="208"/>
      <c r="AC36" s="208"/>
      <c r="AD36" s="208"/>
      <c r="AE36" s="208"/>
      <c r="AF36" s="208"/>
      <c r="AG36" s="208"/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customFormat="false" ht="12.75" hidden="false" customHeight="true" outlineLevel="1" collapsed="false">
      <c r="A37" s="204"/>
      <c r="B37" s="219" t="s">
        <v>736</v>
      </c>
      <c r="C37" s="219"/>
      <c r="D37" s="219"/>
      <c r="E37" s="219"/>
      <c r="F37" s="219"/>
      <c r="G37" s="219"/>
      <c r="H37" s="206"/>
      <c r="I37" s="207"/>
      <c r="J37" s="208"/>
      <c r="K37" s="208"/>
      <c r="L37" s="208"/>
      <c r="M37" s="208"/>
      <c r="N37" s="208"/>
      <c r="O37" s="208"/>
      <c r="P37" s="208"/>
      <c r="Q37" s="208"/>
      <c r="R37" s="208"/>
      <c r="S37" s="208"/>
      <c r="T37" s="208"/>
      <c r="U37" s="208"/>
      <c r="V37" s="208"/>
      <c r="W37" s="208"/>
      <c r="X37" s="208"/>
      <c r="Y37" s="208"/>
      <c r="Z37" s="208"/>
      <c r="AA37" s="208"/>
      <c r="AB37" s="208"/>
      <c r="AC37" s="208"/>
      <c r="AD37" s="208"/>
      <c r="AE37" s="208" t="s">
        <v>173</v>
      </c>
      <c r="AF37" s="208"/>
      <c r="AG37" s="208"/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customFormat="false" ht="12.75" hidden="false" customHeight="false" outlineLevel="1" collapsed="false">
      <c r="A38" s="209" t="n">
        <v>17</v>
      </c>
      <c r="B38" s="210" t="s">
        <v>737</v>
      </c>
      <c r="C38" s="211" t="s">
        <v>738</v>
      </c>
      <c r="D38" s="212" t="s">
        <v>221</v>
      </c>
      <c r="E38" s="213" t="n">
        <v>1376</v>
      </c>
      <c r="F38" s="214"/>
      <c r="G38" s="215" t="n">
        <f aca="false">ROUND(E38*F38,2)</f>
        <v>0</v>
      </c>
      <c r="H38" s="206" t="s">
        <v>109</v>
      </c>
      <c r="I38" s="207" t="s">
        <v>154</v>
      </c>
      <c r="J38" s="208"/>
      <c r="K38" s="208"/>
      <c r="L38" s="208"/>
      <c r="M38" s="208"/>
      <c r="N38" s="208"/>
      <c r="O38" s="208"/>
      <c r="P38" s="208"/>
      <c r="Q38" s="208"/>
      <c r="R38" s="208"/>
      <c r="S38" s="208"/>
      <c r="T38" s="208"/>
      <c r="U38" s="208"/>
      <c r="V38" s="208"/>
      <c r="W38" s="208"/>
      <c r="X38" s="208"/>
      <c r="Y38" s="208"/>
      <c r="Z38" s="208"/>
      <c r="AA38" s="208"/>
      <c r="AB38" s="208"/>
      <c r="AC38" s="208"/>
      <c r="AD38" s="208"/>
      <c r="AE38" s="208" t="s">
        <v>155</v>
      </c>
      <c r="AF38" s="208"/>
      <c r="AG38" s="208"/>
      <c r="AH38" s="208"/>
      <c r="AI38" s="208"/>
      <c r="AJ38" s="208"/>
      <c r="AK38" s="208"/>
      <c r="AL38" s="208"/>
      <c r="AM38" s="208" t="n">
        <v>21</v>
      </c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customFormat="false" ht="12.75" hidden="false" customHeight="true" outlineLevel="1" collapsed="false">
      <c r="A39" s="204"/>
      <c r="B39" s="219" t="s">
        <v>739</v>
      </c>
      <c r="C39" s="219"/>
      <c r="D39" s="219"/>
      <c r="E39" s="219"/>
      <c r="F39" s="219"/>
      <c r="G39" s="219"/>
      <c r="H39" s="206"/>
      <c r="I39" s="207"/>
      <c r="J39" s="208"/>
      <c r="K39" s="208"/>
      <c r="L39" s="208"/>
      <c r="M39" s="208"/>
      <c r="N39" s="208"/>
      <c r="O39" s="208"/>
      <c r="P39" s="208"/>
      <c r="Q39" s="208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 t="n">
        <v>0</v>
      </c>
      <c r="AD39" s="208"/>
      <c r="AE39" s="208"/>
      <c r="AF39" s="208"/>
      <c r="AG39" s="208"/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customFormat="false" ht="12.75" hidden="false" customHeight="false" outlineLevel="1" collapsed="false">
      <c r="A40" s="209" t="n">
        <v>18</v>
      </c>
      <c r="B40" s="210" t="s">
        <v>1087</v>
      </c>
      <c r="C40" s="211" t="s">
        <v>1088</v>
      </c>
      <c r="D40" s="212" t="s">
        <v>221</v>
      </c>
      <c r="E40" s="213" t="n">
        <v>405</v>
      </c>
      <c r="F40" s="214"/>
      <c r="G40" s="215" t="n">
        <f aca="false">ROUND(E40*F40,2)</f>
        <v>0</v>
      </c>
      <c r="H40" s="206" t="s">
        <v>109</v>
      </c>
      <c r="I40" s="207" t="s">
        <v>154</v>
      </c>
      <c r="J40" s="208"/>
      <c r="K40" s="208"/>
      <c r="L40" s="208"/>
      <c r="M40" s="208"/>
      <c r="N40" s="208"/>
      <c r="O40" s="208"/>
      <c r="P40" s="208"/>
      <c r="Q40" s="208"/>
      <c r="R40" s="208"/>
      <c r="S40" s="208"/>
      <c r="T40" s="208"/>
      <c r="U40" s="208"/>
      <c r="V40" s="208"/>
      <c r="W40" s="208"/>
      <c r="X40" s="208"/>
      <c r="Y40" s="208"/>
      <c r="Z40" s="208"/>
      <c r="AA40" s="208"/>
      <c r="AB40" s="208"/>
      <c r="AC40" s="208"/>
      <c r="AD40" s="208"/>
      <c r="AE40" s="208" t="s">
        <v>155</v>
      </c>
      <c r="AF40" s="208"/>
      <c r="AG40" s="208"/>
      <c r="AH40" s="208"/>
      <c r="AI40" s="208"/>
      <c r="AJ40" s="208"/>
      <c r="AK40" s="208"/>
      <c r="AL40" s="208"/>
      <c r="AM40" s="208" t="n">
        <v>21</v>
      </c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customFormat="false" ht="12.75" hidden="false" customHeight="false" outlineLevel="1" collapsed="false">
      <c r="A41" s="209" t="n">
        <v>19</v>
      </c>
      <c r="B41" s="210" t="s">
        <v>740</v>
      </c>
      <c r="C41" s="211" t="s">
        <v>741</v>
      </c>
      <c r="D41" s="212" t="s">
        <v>221</v>
      </c>
      <c r="E41" s="213" t="n">
        <v>852</v>
      </c>
      <c r="F41" s="214"/>
      <c r="G41" s="215" t="n">
        <f aca="false">ROUND(E41*F41,2)</f>
        <v>0</v>
      </c>
      <c r="H41" s="206" t="s">
        <v>109</v>
      </c>
      <c r="I41" s="207" t="s">
        <v>154</v>
      </c>
      <c r="J41" s="208"/>
      <c r="K41" s="208"/>
      <c r="L41" s="208"/>
      <c r="M41" s="208"/>
      <c r="N41" s="208"/>
      <c r="O41" s="208"/>
      <c r="P41" s="208"/>
      <c r="Q41" s="208"/>
      <c r="R41" s="208"/>
      <c r="S41" s="208"/>
      <c r="T41" s="208"/>
      <c r="U41" s="208"/>
      <c r="V41" s="208"/>
      <c r="W41" s="208"/>
      <c r="X41" s="208"/>
      <c r="Y41" s="208"/>
      <c r="Z41" s="208"/>
      <c r="AA41" s="208"/>
      <c r="AB41" s="208"/>
      <c r="AC41" s="208"/>
      <c r="AD41" s="208"/>
      <c r="AE41" s="208" t="s">
        <v>155</v>
      </c>
      <c r="AF41" s="208"/>
      <c r="AG41" s="208"/>
      <c r="AH41" s="208"/>
      <c r="AI41" s="208"/>
      <c r="AJ41" s="208"/>
      <c r="AK41" s="208"/>
      <c r="AL41" s="208"/>
      <c r="AM41" s="208" t="n">
        <v>21</v>
      </c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customFormat="false" ht="13.5" hidden="false" customHeight="false" outlineLevel="1" collapsed="false">
      <c r="A42" s="239" t="n">
        <v>20</v>
      </c>
      <c r="B42" s="240" t="s">
        <v>1089</v>
      </c>
      <c r="C42" s="241" t="s">
        <v>1090</v>
      </c>
      <c r="D42" s="242" t="s">
        <v>221</v>
      </c>
      <c r="E42" s="243" t="n">
        <v>119</v>
      </c>
      <c r="F42" s="244"/>
      <c r="G42" s="245" t="n">
        <f aca="false">ROUND(E42*F42,2)</f>
        <v>0</v>
      </c>
      <c r="H42" s="224" t="s">
        <v>109</v>
      </c>
      <c r="I42" s="225" t="s">
        <v>154</v>
      </c>
      <c r="J42" s="208"/>
      <c r="K42" s="208"/>
      <c r="L42" s="208"/>
      <c r="M42" s="208"/>
      <c r="N42" s="208"/>
      <c r="O42" s="208"/>
      <c r="P42" s="208"/>
      <c r="Q42" s="208"/>
      <c r="R42" s="208"/>
      <c r="S42" s="208"/>
      <c r="T42" s="208"/>
      <c r="U42" s="208"/>
      <c r="V42" s="208"/>
      <c r="W42" s="208"/>
      <c r="X42" s="208"/>
      <c r="Y42" s="208"/>
      <c r="Z42" s="208"/>
      <c r="AA42" s="208"/>
      <c r="AB42" s="208"/>
      <c r="AC42" s="208"/>
      <c r="AD42" s="208"/>
      <c r="AE42" s="208" t="s">
        <v>155</v>
      </c>
      <c r="AF42" s="208"/>
      <c r="AG42" s="208"/>
      <c r="AH42" s="208"/>
      <c r="AI42" s="208"/>
      <c r="AJ42" s="208"/>
      <c r="AK42" s="208"/>
      <c r="AL42" s="208"/>
      <c r="AM42" s="208" t="n">
        <v>21</v>
      </c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customFormat="false" ht="12.75" hidden="true" customHeight="false" outlineLevel="0" collapsed="false">
      <c r="A43" s="108"/>
      <c r="B43" s="120"/>
      <c r="C43" s="226"/>
      <c r="D43" s="227"/>
      <c r="E43" s="228"/>
      <c r="F43" s="228"/>
      <c r="G43" s="228"/>
      <c r="H43" s="228"/>
      <c r="I43" s="229"/>
    </row>
    <row r="44" customFormat="false" ht="12.75" hidden="true" customHeight="false" outlineLevel="0" collapsed="false">
      <c r="A44" s="230"/>
      <c r="B44" s="231" t="s">
        <v>215</v>
      </c>
      <c r="C44" s="232"/>
      <c r="D44" s="233"/>
      <c r="E44" s="230"/>
      <c r="F44" s="230"/>
      <c r="G44" s="234" t="n">
        <f aca="false">F8+F15+F29</f>
        <v>0</v>
      </c>
      <c r="H44" s="34"/>
      <c r="I44" s="34"/>
      <c r="AN44" s="0" t="n">
        <v>15</v>
      </c>
      <c r="AO44" s="0" t="n">
        <v>21</v>
      </c>
    </row>
    <row r="45" customFormat="false" ht="12.75" hidden="false" customHeight="false" outlineLevel="0" collapsed="false">
      <c r="A45" s="34"/>
      <c r="B45" s="235"/>
      <c r="C45" s="235"/>
      <c r="D45" s="236"/>
      <c r="E45" s="34"/>
      <c r="F45" s="34"/>
      <c r="G45" s="34"/>
      <c r="H45" s="34"/>
      <c r="I45" s="34"/>
      <c r="AN45" s="0" t="n">
        <f aca="false">SUMIF(AM8:AM44,AN44,G8:G44)</f>
        <v>0</v>
      </c>
      <c r="AO45" s="0" t="n">
        <f aca="false">SUMIF(AM8:AM44,AO44,G8:G44)</f>
        <v>0</v>
      </c>
    </row>
  </sheetData>
  <sheetProtection sheet="true" password="c49b"/>
  <mergeCells count="17">
    <mergeCell ref="A1:G1"/>
    <mergeCell ref="C7:G7"/>
    <mergeCell ref="F8:G8"/>
    <mergeCell ref="F15:G15"/>
    <mergeCell ref="B16:G16"/>
    <mergeCell ref="C22:G22"/>
    <mergeCell ref="C23:G23"/>
    <mergeCell ref="C24:G24"/>
    <mergeCell ref="C25:G25"/>
    <mergeCell ref="C26:G26"/>
    <mergeCell ref="F29:G29"/>
    <mergeCell ref="B30:G30"/>
    <mergeCell ref="B33:G33"/>
    <mergeCell ref="B35:G35"/>
    <mergeCell ref="B36:G36"/>
    <mergeCell ref="B37:G37"/>
    <mergeCell ref="B39:G39"/>
  </mergeCells>
  <printOptions headings="false" gridLines="false" gridLinesSet="true" horizontalCentered="false" verticalCentered="false"/>
  <pageMargins left="0.590277777777778" right="0.39375" top="0.7875" bottom="0.78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C25"/>
  <sheetViews>
    <sheetView windowProtection="fals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/>
  <cols>
    <col collapsed="false" hidden="false" max="1" min="1" style="0" width="10.3928571428571"/>
    <col collapsed="false" hidden="false" max="3" min="2" style="0" width="8.50510204081633"/>
    <col collapsed="false" hidden="false" max="4" min="4" style="0" width="10.6632653061225"/>
    <col collapsed="false" hidden="false" max="5" min="5" style="0" width="13.5"/>
    <col collapsed="false" hidden="false" max="6" min="6" style="0" width="10.1224489795918"/>
    <col collapsed="false" hidden="false" max="7" min="7" style="0" width="6.47959183673469"/>
    <col collapsed="false" hidden="false" max="8" min="8" style="0" width="18.4948979591837"/>
    <col collapsed="false" hidden="false" max="14" min="9" style="0" width="8.50510204081633"/>
    <col collapsed="false" hidden="true" max="16" min="15" style="0" width="0"/>
    <col collapsed="false" hidden="false" max="54" min="17" style="0" width="8.50510204081633"/>
    <col collapsed="false" hidden="false" max="55" min="55" style="0" width="46.7091836734694"/>
    <col collapsed="false" hidden="false" max="1025" min="56" style="0" width="8.50510204081633"/>
  </cols>
  <sheetData>
    <row r="1" customFormat="false" ht="13.5" hidden="false" customHeight="true" outlineLevel="0" collapsed="false">
      <c r="A1" s="94" t="s">
        <v>14</v>
      </c>
      <c r="B1" s="95" t="str">
        <f aca="false">Stavba!CisloStavby</f>
        <v>20131401_2017</v>
      </c>
      <c r="C1" s="96" t="str">
        <f aca="false">Stavba!NazevStavby</f>
        <v>REKONSTRUKCE MK A IS - STAVBA 1</v>
      </c>
      <c r="D1" s="96"/>
      <c r="E1" s="96"/>
      <c r="F1" s="96"/>
      <c r="G1" s="97"/>
      <c r="H1" s="98"/>
    </row>
    <row r="2" customFormat="false" ht="13.5" hidden="false" customHeight="true" outlineLevel="0" collapsed="false">
      <c r="A2" s="99" t="s">
        <v>116</v>
      </c>
      <c r="B2" s="137" t="s">
        <v>68</v>
      </c>
      <c r="C2" s="137" t="s">
        <v>69</v>
      </c>
      <c r="D2" s="137"/>
      <c r="E2" s="137"/>
      <c r="F2" s="137"/>
      <c r="G2" s="101" t="s">
        <v>117</v>
      </c>
      <c r="H2" s="237" t="s">
        <v>60</v>
      </c>
      <c r="O2" s="23" t="s">
        <v>1091</v>
      </c>
    </row>
    <row r="3" customFormat="false" ht="13.5" hidden="false" customHeight="true" outlineLevel="0" collapsed="false">
      <c r="H3" s="93"/>
    </row>
    <row r="4" customFormat="false" ht="18" hidden="false" customHeight="true" outlineLevel="0" collapsed="false">
      <c r="A4" s="103" t="s">
        <v>118</v>
      </c>
      <c r="B4" s="103"/>
      <c r="C4" s="103"/>
      <c r="D4" s="103"/>
      <c r="E4" s="103"/>
      <c r="F4" s="103"/>
      <c r="G4" s="103"/>
      <c r="H4" s="103"/>
    </row>
    <row r="5" customFormat="false" ht="12.75" hidden="false" customHeight="true" outlineLevel="0" collapsed="false">
      <c r="H5" s="93"/>
    </row>
    <row r="6" customFormat="false" ht="15.75" hidden="false" customHeight="true" outlineLevel="0" collapsed="false">
      <c r="A6" s="104" t="s">
        <v>119</v>
      </c>
      <c r="B6" s="105" t="str">
        <f aca="false">B2</f>
        <v>PS-101</v>
      </c>
      <c r="H6" s="93"/>
    </row>
    <row r="7" customFormat="false" ht="15.75" hidden="false" customHeight="true" outlineLevel="0" collapsed="false">
      <c r="B7" s="106" t="str">
        <f aca="false">C2</f>
        <v>ČERPACÍ STANICE - TECHNOLOGIE</v>
      </c>
      <c r="C7" s="106"/>
      <c r="D7" s="106"/>
      <c r="E7" s="106"/>
      <c r="F7" s="106"/>
      <c r="G7" s="106"/>
      <c r="H7" s="93"/>
    </row>
    <row r="8" customFormat="false" ht="12.75" hidden="false" customHeight="true" outlineLevel="0" collapsed="false">
      <c r="H8" s="93"/>
    </row>
    <row r="9" customFormat="false" ht="12.75" hidden="false" customHeight="true" outlineLevel="0" collapsed="false">
      <c r="A9" s="104" t="s">
        <v>120</v>
      </c>
      <c r="B9" s="238" t="s">
        <v>938</v>
      </c>
      <c r="C9" s="238" t="s">
        <v>939</v>
      </c>
      <c r="D9" s="104"/>
      <c r="E9" s="104"/>
      <c r="F9" s="104"/>
      <c r="G9" s="104"/>
      <c r="H9" s="107"/>
      <c r="I9" s="104"/>
      <c r="J9" s="104"/>
    </row>
    <row r="10" customFormat="false" ht="12.75" hidden="false" customHeight="true" outlineLevel="0" collapsed="false">
      <c r="A10" s="104"/>
      <c r="B10" s="104"/>
      <c r="C10" s="104"/>
      <c r="D10" s="104"/>
      <c r="E10" s="104"/>
      <c r="F10" s="104"/>
      <c r="G10" s="104"/>
      <c r="H10" s="107"/>
      <c r="I10" s="104"/>
      <c r="J10" s="104"/>
    </row>
    <row r="11" customFormat="false" ht="12.75" hidden="false" customHeight="true" outlineLevel="0" collapsed="false">
      <c r="A11" s="104"/>
      <c r="B11" s="238" t="s">
        <v>940</v>
      </c>
      <c r="C11" s="238" t="s">
        <v>646</v>
      </c>
      <c r="D11" s="104"/>
      <c r="E11" s="104"/>
      <c r="F11" s="104"/>
      <c r="G11" s="104"/>
      <c r="H11" s="107"/>
      <c r="I11" s="104"/>
      <c r="J11" s="104"/>
    </row>
    <row r="12" customFormat="false" ht="12.75" hidden="false" customHeight="true" outlineLevel="0" collapsed="false">
      <c r="A12" s="104"/>
      <c r="B12" s="104"/>
      <c r="C12" s="104"/>
      <c r="D12" s="104"/>
      <c r="E12" s="104"/>
      <c r="F12" s="104"/>
      <c r="G12" s="104"/>
      <c r="H12" s="107"/>
      <c r="I12" s="104"/>
      <c r="J12" s="104"/>
    </row>
    <row r="13" customFormat="false" ht="12.75" hidden="false" customHeight="true" outlineLevel="0" collapsed="false">
      <c r="A13" s="104"/>
      <c r="B13" s="238" t="s">
        <v>60</v>
      </c>
      <c r="C13" s="104"/>
      <c r="D13" s="104"/>
      <c r="E13" s="104"/>
      <c r="F13" s="104"/>
      <c r="G13" s="104"/>
      <c r="H13" s="107"/>
      <c r="I13" s="104"/>
      <c r="J13" s="104"/>
    </row>
    <row r="14" customFormat="false" ht="12.75" hidden="false" customHeight="true" outlineLevel="0" collapsed="false">
      <c r="A14" s="104"/>
      <c r="B14" s="104"/>
      <c r="C14" s="104"/>
      <c r="D14" s="104"/>
      <c r="E14" s="104"/>
      <c r="F14" s="104"/>
      <c r="G14" s="104"/>
      <c r="H14" s="107"/>
      <c r="I14" s="104"/>
      <c r="J14" s="104"/>
    </row>
    <row r="15" customFormat="false" ht="12.75" hidden="false" customHeight="true" outlineLevel="0" collapsed="false">
      <c r="A15" s="104" t="s">
        <v>133</v>
      </c>
      <c r="B15" s="104"/>
      <c r="C15" s="238" t="s">
        <v>247</v>
      </c>
      <c r="D15" s="104"/>
      <c r="E15" s="104"/>
      <c r="F15" s="104"/>
      <c r="G15" s="104"/>
      <c r="H15" s="107"/>
      <c r="I15" s="104"/>
      <c r="J15" s="104"/>
    </row>
    <row r="16" customFormat="false" ht="12.75" hidden="false" customHeight="true" outlineLevel="0" collapsed="false">
      <c r="A16" s="104"/>
      <c r="B16" s="104"/>
      <c r="C16" s="104"/>
      <c r="D16" s="104"/>
      <c r="E16" s="104"/>
      <c r="F16" s="104"/>
      <c r="G16" s="104"/>
      <c r="H16" s="107"/>
      <c r="I16" s="104"/>
      <c r="J16" s="104"/>
    </row>
    <row r="17" customFormat="false" ht="12.75" hidden="false" customHeight="true" outlineLevel="0" collapsed="false">
      <c r="A17" s="138" t="s">
        <v>134</v>
      </c>
      <c r="B17" s="139"/>
      <c r="C17" s="139"/>
      <c r="D17" s="139"/>
      <c r="E17" s="139"/>
      <c r="F17" s="139"/>
      <c r="G17" s="139"/>
      <c r="H17" s="140"/>
      <c r="I17" s="104"/>
      <c r="J17" s="104"/>
    </row>
    <row r="18" customFormat="false" ht="12.75" hidden="false" customHeight="true" outlineLevel="0" collapsed="false">
      <c r="A18" s="141" t="s">
        <v>135</v>
      </c>
      <c r="B18" s="142"/>
      <c r="C18" s="143"/>
      <c r="D18" s="143"/>
      <c r="E18" s="143"/>
      <c r="F18" s="143"/>
      <c r="G18" s="144"/>
      <c r="H18" s="145" t="s">
        <v>136</v>
      </c>
      <c r="I18" s="104"/>
      <c r="J18" s="104"/>
    </row>
    <row r="19" customFormat="false" ht="12.75" hidden="false" customHeight="true" outlineLevel="0" collapsed="false">
      <c r="A19" s="146" t="s">
        <v>1092</v>
      </c>
      <c r="B19" s="147" t="s">
        <v>1093</v>
      </c>
      <c r="C19" s="148"/>
      <c r="D19" s="148"/>
      <c r="E19" s="148"/>
      <c r="F19" s="148"/>
      <c r="G19" s="149"/>
      <c r="H19" s="150" t="n">
        <f aca="false">'PS-101 101.01 Pol'!G40</f>
        <v>0</v>
      </c>
      <c r="I19" s="104"/>
      <c r="J19" s="104"/>
      <c r="O19" s="0" t="n">
        <f aca="false">'PS-101 101.01 Pol'!AN41</f>
        <v>0</v>
      </c>
      <c r="P19" s="0" t="n">
        <f aca="false">'PS-101 101.01 Pol'!AO41</f>
        <v>0</v>
      </c>
    </row>
    <row r="20" customFormat="false" ht="12.75" hidden="false" customHeight="true" outlineLevel="0" collapsed="false">
      <c r="A20" s="151"/>
      <c r="B20" s="152" t="s">
        <v>137</v>
      </c>
      <c r="C20" s="153"/>
      <c r="D20" s="154" t="str">
        <f aca="false">B2</f>
        <v>PS-101</v>
      </c>
      <c r="E20" s="153"/>
      <c r="F20" s="153"/>
      <c r="G20" s="155"/>
      <c r="H20" s="156" t="n">
        <f aca="false">SUM(H19:H19)</f>
        <v>0</v>
      </c>
      <c r="I20" s="104"/>
      <c r="J20" s="104"/>
    </row>
    <row r="21" customFormat="false" ht="12.75" hidden="false" customHeight="true" outlineLevel="0" collapsed="false">
      <c r="A21" s="104"/>
      <c r="B21" s="104"/>
      <c r="C21" s="104"/>
      <c r="D21" s="104"/>
      <c r="E21" s="104"/>
      <c r="F21" s="104"/>
      <c r="G21" s="104"/>
      <c r="H21" s="107"/>
      <c r="I21" s="104"/>
      <c r="J21" s="104"/>
    </row>
    <row r="22" customFormat="false" ht="13.5" hidden="false" customHeight="true" outlineLevel="0" collapsed="false">
      <c r="A22" s="138" t="s">
        <v>138</v>
      </c>
      <c r="B22" s="139"/>
      <c r="C22" s="139"/>
      <c r="D22" s="157" t="s">
        <v>1092</v>
      </c>
      <c r="E22" s="158" t="s">
        <v>1093</v>
      </c>
      <c r="F22" s="158"/>
      <c r="G22" s="158"/>
      <c r="H22" s="158"/>
      <c r="I22" s="104"/>
      <c r="J22" s="104"/>
      <c r="BC22" s="159" t="str">
        <f aca="false">E22</f>
        <v>Čerpací stanice - technologie</v>
      </c>
    </row>
    <row r="23" customFormat="false" ht="12.75" hidden="false" customHeight="true" outlineLevel="0" collapsed="false">
      <c r="A23" s="141" t="s">
        <v>139</v>
      </c>
      <c r="B23" s="142"/>
      <c r="C23" s="143"/>
      <c r="D23" s="143"/>
      <c r="E23" s="143"/>
      <c r="F23" s="143"/>
      <c r="G23" s="144"/>
      <c r="H23" s="145" t="s">
        <v>136</v>
      </c>
      <c r="I23" s="104"/>
      <c r="J23" s="104"/>
    </row>
    <row r="24" customFormat="false" ht="12.75" hidden="false" customHeight="true" outlineLevel="0" collapsed="false">
      <c r="A24" s="146" t="s">
        <v>103</v>
      </c>
      <c r="B24" s="147" t="s">
        <v>104</v>
      </c>
      <c r="C24" s="148"/>
      <c r="D24" s="148"/>
      <c r="E24" s="148"/>
      <c r="F24" s="148"/>
      <c r="G24" s="149"/>
      <c r="H24" s="160" t="n">
        <f aca="false">'PS-101 101.01 Pol'!F8</f>
        <v>0</v>
      </c>
      <c r="I24" s="104"/>
      <c r="J24" s="104"/>
    </row>
    <row r="25" customFormat="false" ht="12.75" hidden="false" customHeight="true" outlineLevel="0" collapsed="false">
      <c r="A25" s="151"/>
      <c r="B25" s="152" t="s">
        <v>140</v>
      </c>
      <c r="C25" s="153"/>
      <c r="D25" s="154" t="str">
        <f aca="false">D22</f>
        <v>101.01</v>
      </c>
      <c r="E25" s="153"/>
      <c r="F25" s="153"/>
      <c r="G25" s="155"/>
      <c r="H25" s="161" t="n">
        <f aca="false">SUM(H24:H24)</f>
        <v>0</v>
      </c>
      <c r="I25" s="104"/>
      <c r="J25" s="104"/>
    </row>
  </sheetData>
  <sheetProtection sheet="true" password="c49b"/>
  <mergeCells count="4">
    <mergeCell ref="C2:F2"/>
    <mergeCell ref="A4:H4"/>
    <mergeCell ref="B7:G7"/>
    <mergeCell ref="E22:H22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H4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/>
  <cols>
    <col collapsed="false" hidden="false" max="1" min="1" style="0" width="4.18367346938776"/>
    <col collapsed="false" hidden="false" max="2" min="2" style="23" width="14.1734693877551"/>
    <col collapsed="false" hidden="false" max="3" min="3" style="23" width="62.9081632653061"/>
    <col collapsed="false" hidden="false" max="4" min="4" style="0" width="4.45408163265306"/>
    <col collapsed="false" hidden="false" max="5" min="5" style="0" width="10.3928571428571"/>
    <col collapsed="false" hidden="false" max="6" min="6" style="0" width="9.71938775510204"/>
    <col collapsed="false" hidden="false" max="7" min="7" style="0" width="12.5561224489796"/>
    <col collapsed="false" hidden="false" max="9" min="8" style="0" width="8.50510204081633"/>
    <col collapsed="false" hidden="true" max="18" min="10" style="0" width="0"/>
    <col collapsed="false" hidden="false" max="28" min="19" style="0" width="8.50510204081633"/>
    <col collapsed="false" hidden="true" max="41" min="29" style="0" width="0"/>
    <col collapsed="false" hidden="false" max="52" min="42" style="0" width="8.50510204081633"/>
    <col collapsed="false" hidden="false" max="53" min="53" style="0" width="97.734693877551"/>
    <col collapsed="false" hidden="false" max="1025" min="54" style="0" width="8.50510204081633"/>
  </cols>
  <sheetData>
    <row r="1" customFormat="false" ht="16.5" hidden="false" customHeight="false" outlineLevel="0" collapsed="false">
      <c r="A1" s="162" t="s">
        <v>224</v>
      </c>
      <c r="B1" s="162"/>
      <c r="C1" s="162"/>
      <c r="D1" s="162"/>
      <c r="E1" s="162"/>
      <c r="F1" s="162"/>
      <c r="G1" s="162"/>
      <c r="AC1" s="0" t="s">
        <v>142</v>
      </c>
    </row>
    <row r="2" customFormat="false" ht="13.5" hidden="false" customHeight="false" outlineLevel="0" collapsed="false">
      <c r="A2" s="163" t="s">
        <v>122</v>
      </c>
      <c r="B2" s="164" t="s">
        <v>15</v>
      </c>
      <c r="C2" s="165" t="s">
        <v>17</v>
      </c>
      <c r="D2" s="166"/>
      <c r="E2" s="167"/>
      <c r="F2" s="167"/>
      <c r="G2" s="168"/>
    </row>
    <row r="3" customFormat="false" ht="12.75" hidden="false" customHeight="false" outlineLevel="0" collapsed="false">
      <c r="A3" s="169" t="s">
        <v>123</v>
      </c>
      <c r="B3" s="170" t="s">
        <v>68</v>
      </c>
      <c r="C3" s="171" t="s">
        <v>69</v>
      </c>
      <c r="D3" s="172"/>
      <c r="E3" s="173"/>
      <c r="F3" s="173"/>
      <c r="G3" s="174"/>
      <c r="AC3" s="23" t="s">
        <v>1091</v>
      </c>
    </row>
    <row r="4" customFormat="false" ht="13.5" hidden="false" customHeight="false" outlineLevel="0" collapsed="false">
      <c r="A4" s="175" t="s">
        <v>124</v>
      </c>
      <c r="B4" s="176" t="s">
        <v>1092</v>
      </c>
      <c r="C4" s="177" t="s">
        <v>1093</v>
      </c>
      <c r="D4" s="178"/>
      <c r="E4" s="179"/>
      <c r="F4" s="179"/>
      <c r="G4" s="180"/>
    </row>
    <row r="5" customFormat="false" ht="14.25" hidden="false" customHeight="false" outlineLevel="0" collapsed="false">
      <c r="C5" s="181"/>
      <c r="D5" s="182"/>
    </row>
    <row r="6" customFormat="false" ht="27" hidden="false" customHeight="false" outlineLevel="0" collapsed="false">
      <c r="A6" s="183" t="s">
        <v>125</v>
      </c>
      <c r="B6" s="184" t="s">
        <v>126</v>
      </c>
      <c r="C6" s="185" t="s">
        <v>127</v>
      </c>
      <c r="D6" s="186" t="s">
        <v>128</v>
      </c>
      <c r="E6" s="187" t="s">
        <v>129</v>
      </c>
      <c r="F6" s="188" t="s">
        <v>130</v>
      </c>
      <c r="G6" s="183" t="s">
        <v>131</v>
      </c>
      <c r="H6" s="189" t="s">
        <v>143</v>
      </c>
      <c r="I6" s="190" t="s">
        <v>144</v>
      </c>
      <c r="J6" s="108"/>
    </row>
    <row r="7" customFormat="false" ht="12.75" hidden="false" customHeight="true" outlineLevel="0" collapsed="false">
      <c r="A7" s="191"/>
      <c r="B7" s="192" t="s">
        <v>145</v>
      </c>
      <c r="C7" s="193" t="s">
        <v>146</v>
      </c>
      <c r="D7" s="193"/>
      <c r="E7" s="193"/>
      <c r="F7" s="193"/>
      <c r="G7" s="193"/>
      <c r="H7" s="194"/>
      <c r="I7" s="195"/>
    </row>
    <row r="8" customFormat="false" ht="12.75" hidden="false" customHeight="false" outlineLevel="0" collapsed="false">
      <c r="A8" s="196" t="s">
        <v>147</v>
      </c>
      <c r="B8" s="197" t="s">
        <v>103</v>
      </c>
      <c r="C8" s="198" t="s">
        <v>104</v>
      </c>
      <c r="D8" s="199"/>
      <c r="E8" s="200"/>
      <c r="F8" s="201" t="n">
        <f aca="false">SUM(G9:G38)</f>
        <v>0</v>
      </c>
      <c r="G8" s="201"/>
      <c r="H8" s="202"/>
      <c r="I8" s="203"/>
      <c r="AE8" s="0" t="s">
        <v>148</v>
      </c>
    </row>
    <row r="9" customFormat="false" ht="12.75" hidden="false" customHeight="true" outlineLevel="1" collapsed="false">
      <c r="A9" s="204"/>
      <c r="B9" s="205" t="s">
        <v>1094</v>
      </c>
      <c r="C9" s="205"/>
      <c r="D9" s="205"/>
      <c r="E9" s="205"/>
      <c r="F9" s="205"/>
      <c r="G9" s="205"/>
      <c r="H9" s="206"/>
      <c r="I9" s="207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  <c r="V9" s="208"/>
      <c r="W9" s="208"/>
      <c r="X9" s="208"/>
      <c r="Y9" s="208"/>
      <c r="Z9" s="208"/>
      <c r="AA9" s="208"/>
      <c r="AB9" s="208"/>
      <c r="AC9" s="208" t="n">
        <v>0</v>
      </c>
      <c r="AD9" s="208"/>
      <c r="AE9" s="208"/>
      <c r="AF9" s="208"/>
      <c r="AG9" s="208"/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customFormat="false" ht="12.75" hidden="false" customHeight="false" outlineLevel="1" collapsed="false">
      <c r="A10" s="209" t="n">
        <v>1</v>
      </c>
      <c r="B10" s="210" t="s">
        <v>1095</v>
      </c>
      <c r="C10" s="211" t="s">
        <v>1096</v>
      </c>
      <c r="D10" s="212" t="s">
        <v>456</v>
      </c>
      <c r="E10" s="213" t="n">
        <v>2</v>
      </c>
      <c r="F10" s="214"/>
      <c r="G10" s="215" t="n">
        <f aca="false">ROUND(E10*F10,2)</f>
        <v>0</v>
      </c>
      <c r="H10" s="206" t="s">
        <v>868</v>
      </c>
      <c r="I10" s="207" t="s">
        <v>154</v>
      </c>
      <c r="J10" s="208"/>
      <c r="K10" s="208"/>
      <c r="L10" s="208"/>
      <c r="M10" s="208"/>
      <c r="N10" s="208"/>
      <c r="O10" s="208"/>
      <c r="P10" s="208"/>
      <c r="Q10" s="208"/>
      <c r="R10" s="208"/>
      <c r="S10" s="208"/>
      <c r="T10" s="208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  <c r="AE10" s="208" t="s">
        <v>155</v>
      </c>
      <c r="AF10" s="208"/>
      <c r="AG10" s="208"/>
      <c r="AH10" s="208"/>
      <c r="AI10" s="208"/>
      <c r="AJ10" s="208"/>
      <c r="AK10" s="208"/>
      <c r="AL10" s="208"/>
      <c r="AM10" s="208" t="n">
        <v>21</v>
      </c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customFormat="false" ht="22.5" hidden="false" customHeight="false" outlineLevel="1" collapsed="false">
      <c r="A11" s="209" t="n">
        <v>2</v>
      </c>
      <c r="B11" s="210" t="s">
        <v>1097</v>
      </c>
      <c r="C11" s="211" t="s">
        <v>1098</v>
      </c>
      <c r="D11" s="212"/>
      <c r="E11" s="213" t="n">
        <v>1</v>
      </c>
      <c r="F11" s="214"/>
      <c r="G11" s="215" t="n">
        <f aca="false">ROUND(E11*F11,2)</f>
        <v>0</v>
      </c>
      <c r="H11" s="206"/>
      <c r="I11" s="207" t="s">
        <v>313</v>
      </c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  <c r="AE11" s="208" t="s">
        <v>314</v>
      </c>
      <c r="AF11" s="208" t="n">
        <v>1</v>
      </c>
      <c r="AG11" s="208"/>
      <c r="AH11" s="208"/>
      <c r="AI11" s="208"/>
      <c r="AJ11" s="208"/>
      <c r="AK11" s="208"/>
      <c r="AL11" s="208"/>
      <c r="AM11" s="208" t="n">
        <v>21</v>
      </c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customFormat="false" ht="12.75" hidden="false" customHeight="true" outlineLevel="1" collapsed="false">
      <c r="A12" s="204"/>
      <c r="B12" s="216"/>
      <c r="C12" s="217" t="s">
        <v>1099</v>
      </c>
      <c r="D12" s="217"/>
      <c r="E12" s="217"/>
      <c r="F12" s="217"/>
      <c r="G12" s="217"/>
      <c r="H12" s="206"/>
      <c r="I12" s="207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  <c r="AE12" s="208"/>
      <c r="AF12" s="208"/>
      <c r="AG12" s="208"/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18" t="str">
        <f aca="false">C12</f>
        <v>Konzola úchytu hladinové sondy, úchyty a vedení PS</v>
      </c>
      <c r="BB12" s="208"/>
      <c r="BC12" s="208"/>
      <c r="BD12" s="208"/>
      <c r="BE12" s="208"/>
      <c r="BF12" s="208"/>
      <c r="BG12" s="208"/>
      <c r="BH12" s="208"/>
    </row>
    <row r="13" customFormat="false" ht="12.75" hidden="false" customHeight="false" outlineLevel="1" collapsed="false">
      <c r="A13" s="209" t="n">
        <v>3</v>
      </c>
      <c r="B13" s="210" t="s">
        <v>1100</v>
      </c>
      <c r="C13" s="211" t="s">
        <v>1101</v>
      </c>
      <c r="D13" s="212"/>
      <c r="E13" s="213" t="n">
        <v>1</v>
      </c>
      <c r="F13" s="214"/>
      <c r="G13" s="215" t="n">
        <f aca="false">ROUND(E13*F13,2)</f>
        <v>0</v>
      </c>
      <c r="H13" s="206"/>
      <c r="I13" s="207" t="s">
        <v>313</v>
      </c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  <c r="AE13" s="208" t="s">
        <v>314</v>
      </c>
      <c r="AF13" s="208" t="n">
        <v>1</v>
      </c>
      <c r="AG13" s="208"/>
      <c r="AH13" s="208"/>
      <c r="AI13" s="208"/>
      <c r="AJ13" s="208"/>
      <c r="AK13" s="208"/>
      <c r="AL13" s="208"/>
      <c r="AM13" s="208" t="n">
        <v>21</v>
      </c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customFormat="false" ht="56.25" hidden="false" customHeight="true" outlineLevel="1" collapsed="false">
      <c r="A14" s="204"/>
      <c r="B14" s="216"/>
      <c r="C14" s="217" t="s">
        <v>1102</v>
      </c>
      <c r="D14" s="217"/>
      <c r="E14" s="217"/>
      <c r="F14" s="217"/>
      <c r="G14" s="217"/>
      <c r="H14" s="206"/>
      <c r="I14" s="207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/>
      <c r="AF14" s="208"/>
      <c r="AG14" s="208"/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18" t="str">
        <f aca="false">C14</f>
        <v>Řídící rozvaděč čerpací šqachty s řídící jednotkou pro dvě čerpadla, s automatickým střídáním čerpadel po každém čerpání, s doběhem, kaskádovité spinaní čerpadel, kontrolky chodu a poruch čerpadel, signalizace výšky hladiny v čerpací šachtě, přepinače R-0-A u obou čerpadel, motohodiny, prodové chrániče čerpadel, ochrana proti přetížení čerpadel, hlídání fází, zásuvka 230V s chráničem, zásuvka 24V s odděleným trafem, připojení mobilní elektrocentrály nad 16A, beznapěťové kontakty, přepěťová ochrana B+C, relé vlhkostních sond, kontrolky ucpávek, vypinač ventilátoru, jištění ventilátoru, kontakty neoprávněného vniknutí, dálkový přenos GPRS/GSM</v>
      </c>
      <c r="BB14" s="208"/>
      <c r="BC14" s="208"/>
      <c r="BD14" s="208"/>
      <c r="BE14" s="208"/>
      <c r="BF14" s="208"/>
      <c r="BG14" s="208"/>
      <c r="BH14" s="208"/>
    </row>
    <row r="15" customFormat="false" ht="12.75" hidden="false" customHeight="false" outlineLevel="1" collapsed="false">
      <c r="A15" s="209" t="n">
        <v>4</v>
      </c>
      <c r="B15" s="210" t="s">
        <v>1103</v>
      </c>
      <c r="C15" s="211" t="s">
        <v>1104</v>
      </c>
      <c r="D15" s="212"/>
      <c r="E15" s="213" t="n">
        <v>2</v>
      </c>
      <c r="F15" s="214"/>
      <c r="G15" s="215" t="n">
        <f aca="false">ROUND(E15*F15,2)</f>
        <v>0</v>
      </c>
      <c r="H15" s="206"/>
      <c r="I15" s="207" t="s">
        <v>313</v>
      </c>
      <c r="J15" s="208"/>
      <c r="K15" s="208"/>
      <c r="L15" s="208"/>
      <c r="M15" s="208"/>
      <c r="N15" s="208"/>
      <c r="O15" s="208"/>
      <c r="P15" s="208"/>
      <c r="Q15" s="208"/>
      <c r="R15" s="208"/>
      <c r="S15" s="208"/>
      <c r="T15" s="208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  <c r="AE15" s="208" t="s">
        <v>314</v>
      </c>
      <c r="AF15" s="208" t="n">
        <v>1</v>
      </c>
      <c r="AG15" s="208"/>
      <c r="AH15" s="208"/>
      <c r="AI15" s="208"/>
      <c r="AJ15" s="208"/>
      <c r="AK15" s="208"/>
      <c r="AL15" s="208"/>
      <c r="AM15" s="208" t="n">
        <v>21</v>
      </c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customFormat="false" ht="12.75" hidden="false" customHeight="true" outlineLevel="1" collapsed="false">
      <c r="A16" s="204"/>
      <c r="B16" s="216"/>
      <c r="C16" s="217" t="s">
        <v>1105</v>
      </c>
      <c r="D16" s="217"/>
      <c r="E16" s="217"/>
      <c r="F16" s="217"/>
      <c r="G16" s="217"/>
      <c r="H16" s="206"/>
      <c r="I16" s="207"/>
      <c r="J16" s="208"/>
      <c r="K16" s="208"/>
      <c r="L16" s="208"/>
      <c r="M16" s="208"/>
      <c r="N16" s="208"/>
      <c r="O16" s="208"/>
      <c r="P16" s="208"/>
      <c r="Q16" s="208"/>
      <c r="R16" s="208"/>
      <c r="S16" s="208"/>
      <c r="T16" s="208"/>
      <c r="U16" s="208"/>
      <c r="V16" s="208"/>
      <c r="W16" s="208"/>
      <c r="X16" s="208"/>
      <c r="Y16" s="208"/>
      <c r="Z16" s="208"/>
      <c r="AA16" s="208"/>
      <c r="AB16" s="208"/>
      <c r="AC16" s="208"/>
      <c r="AD16" s="208"/>
      <c r="AE16" s="208"/>
      <c r="AF16" s="208"/>
      <c r="AG16" s="208"/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18" t="str">
        <f aca="false">C16</f>
        <v>Oboustranně těsnící pro tlak do 2,5mv.s. s prodloužením na hloubku 2200 mm, kotevní materiál</v>
      </c>
      <c r="BB16" s="208"/>
      <c r="BC16" s="208"/>
      <c r="BD16" s="208"/>
      <c r="BE16" s="208"/>
      <c r="BF16" s="208"/>
      <c r="BG16" s="208"/>
      <c r="BH16" s="208"/>
    </row>
    <row r="17" customFormat="false" ht="12.75" hidden="false" customHeight="false" outlineLevel="1" collapsed="false">
      <c r="A17" s="209" t="n">
        <v>5</v>
      </c>
      <c r="B17" s="210" t="s">
        <v>1106</v>
      </c>
      <c r="C17" s="211" t="s">
        <v>1107</v>
      </c>
      <c r="D17" s="212"/>
      <c r="E17" s="213" t="n">
        <v>1</v>
      </c>
      <c r="F17" s="214"/>
      <c r="G17" s="215" t="n">
        <f aca="false">ROUND(E17*F17,2)</f>
        <v>0</v>
      </c>
      <c r="H17" s="206"/>
      <c r="I17" s="207" t="s">
        <v>313</v>
      </c>
      <c r="J17" s="208"/>
      <c r="K17" s="208"/>
      <c r="L17" s="208"/>
      <c r="M17" s="208"/>
      <c r="N17" s="208"/>
      <c r="O17" s="208"/>
      <c r="P17" s="208"/>
      <c r="Q17" s="208"/>
      <c r="R17" s="208"/>
      <c r="S17" s="208"/>
      <c r="T17" s="208"/>
      <c r="U17" s="208"/>
      <c r="V17" s="208"/>
      <c r="W17" s="208"/>
      <c r="X17" s="208"/>
      <c r="Y17" s="208"/>
      <c r="Z17" s="208"/>
      <c r="AA17" s="208"/>
      <c r="AB17" s="208"/>
      <c r="AC17" s="208"/>
      <c r="AD17" s="208"/>
      <c r="AE17" s="208" t="s">
        <v>314</v>
      </c>
      <c r="AF17" s="208" t="n">
        <v>1</v>
      </c>
      <c r="AG17" s="208"/>
      <c r="AH17" s="208"/>
      <c r="AI17" s="208"/>
      <c r="AJ17" s="208"/>
      <c r="AK17" s="208"/>
      <c r="AL17" s="208"/>
      <c r="AM17" s="208" t="n">
        <v>21</v>
      </c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customFormat="false" ht="12.75" hidden="false" customHeight="false" outlineLevel="1" collapsed="false">
      <c r="A18" s="209" t="n">
        <v>6</v>
      </c>
      <c r="B18" s="210" t="s">
        <v>1108</v>
      </c>
      <c r="C18" s="211" t="s">
        <v>1109</v>
      </c>
      <c r="D18" s="212"/>
      <c r="E18" s="213" t="n">
        <v>1</v>
      </c>
      <c r="F18" s="214"/>
      <c r="G18" s="215" t="n">
        <f aca="false">ROUND(E18*F18,2)</f>
        <v>0</v>
      </c>
      <c r="H18" s="206"/>
      <c r="I18" s="207" t="s">
        <v>313</v>
      </c>
      <c r="J18" s="208"/>
      <c r="K18" s="208"/>
      <c r="L18" s="208"/>
      <c r="M18" s="208"/>
      <c r="N18" s="208"/>
      <c r="O18" s="208"/>
      <c r="P18" s="208"/>
      <c r="Q18" s="208"/>
      <c r="R18" s="208"/>
      <c r="S18" s="208"/>
      <c r="T18" s="208"/>
      <c r="U18" s="208"/>
      <c r="V18" s="208"/>
      <c r="W18" s="208"/>
      <c r="X18" s="208"/>
      <c r="Y18" s="208"/>
      <c r="Z18" s="208"/>
      <c r="AA18" s="208"/>
      <c r="AB18" s="208"/>
      <c r="AC18" s="208"/>
      <c r="AD18" s="208"/>
      <c r="AE18" s="208" t="s">
        <v>314</v>
      </c>
      <c r="AF18" s="208" t="n">
        <v>1</v>
      </c>
      <c r="AG18" s="208"/>
      <c r="AH18" s="208"/>
      <c r="AI18" s="208"/>
      <c r="AJ18" s="208"/>
      <c r="AK18" s="208"/>
      <c r="AL18" s="208"/>
      <c r="AM18" s="208" t="n">
        <v>21</v>
      </c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customFormat="false" ht="12.75" hidden="false" customHeight="false" outlineLevel="1" collapsed="false">
      <c r="A19" s="209" t="n">
        <v>7</v>
      </c>
      <c r="B19" s="210" t="s">
        <v>1110</v>
      </c>
      <c r="C19" s="211" t="s">
        <v>1111</v>
      </c>
      <c r="D19" s="212"/>
      <c r="E19" s="213" t="n">
        <v>1</v>
      </c>
      <c r="F19" s="214"/>
      <c r="G19" s="215" t="n">
        <f aca="false">ROUND(E19*F19,2)</f>
        <v>0</v>
      </c>
      <c r="H19" s="206"/>
      <c r="I19" s="207" t="s">
        <v>313</v>
      </c>
      <c r="J19" s="208"/>
      <c r="K19" s="208"/>
      <c r="L19" s="208"/>
      <c r="M19" s="208"/>
      <c r="N19" s="208"/>
      <c r="O19" s="208"/>
      <c r="P19" s="208"/>
      <c r="Q19" s="208"/>
      <c r="R19" s="208"/>
      <c r="S19" s="208"/>
      <c r="T19" s="208"/>
      <c r="U19" s="208"/>
      <c r="V19" s="208"/>
      <c r="W19" s="208"/>
      <c r="X19" s="208"/>
      <c r="Y19" s="208"/>
      <c r="Z19" s="208"/>
      <c r="AA19" s="208"/>
      <c r="AB19" s="208"/>
      <c r="AC19" s="208"/>
      <c r="AD19" s="208"/>
      <c r="AE19" s="208" t="s">
        <v>314</v>
      </c>
      <c r="AF19" s="208" t="n">
        <v>1</v>
      </c>
      <c r="AG19" s="208"/>
      <c r="AH19" s="208"/>
      <c r="AI19" s="208"/>
      <c r="AJ19" s="208"/>
      <c r="AK19" s="208"/>
      <c r="AL19" s="208"/>
      <c r="AM19" s="208" t="n">
        <v>21</v>
      </c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customFormat="false" ht="12.75" hidden="false" customHeight="false" outlineLevel="1" collapsed="false">
      <c r="A20" s="209" t="n">
        <v>8</v>
      </c>
      <c r="B20" s="210" t="s">
        <v>1112</v>
      </c>
      <c r="C20" s="211" t="s">
        <v>1113</v>
      </c>
      <c r="D20" s="212"/>
      <c r="E20" s="213" t="n">
        <v>1</v>
      </c>
      <c r="F20" s="214"/>
      <c r="G20" s="215" t="n">
        <f aca="false">ROUND(E20*F20,2)</f>
        <v>0</v>
      </c>
      <c r="H20" s="206"/>
      <c r="I20" s="207" t="s">
        <v>313</v>
      </c>
      <c r="J20" s="208"/>
      <c r="K20" s="208"/>
      <c r="L20" s="208"/>
      <c r="M20" s="208"/>
      <c r="N20" s="208"/>
      <c r="O20" s="208"/>
      <c r="P20" s="208"/>
      <c r="Q20" s="208"/>
      <c r="R20" s="208"/>
      <c r="S20" s="208"/>
      <c r="T20" s="208"/>
      <c r="U20" s="208"/>
      <c r="V20" s="208"/>
      <c r="W20" s="208"/>
      <c r="X20" s="208"/>
      <c r="Y20" s="208"/>
      <c r="Z20" s="208"/>
      <c r="AA20" s="208"/>
      <c r="AB20" s="208"/>
      <c r="AC20" s="208"/>
      <c r="AD20" s="208"/>
      <c r="AE20" s="208" t="s">
        <v>314</v>
      </c>
      <c r="AF20" s="208" t="n">
        <v>1</v>
      </c>
      <c r="AG20" s="208"/>
      <c r="AH20" s="208"/>
      <c r="AI20" s="208"/>
      <c r="AJ20" s="208"/>
      <c r="AK20" s="208"/>
      <c r="AL20" s="208"/>
      <c r="AM20" s="208" t="n">
        <v>21</v>
      </c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customFormat="false" ht="22.5" hidden="false" customHeight="false" outlineLevel="1" collapsed="false">
      <c r="A21" s="209" t="n">
        <v>9</v>
      </c>
      <c r="B21" s="210" t="s">
        <v>1114</v>
      </c>
      <c r="C21" s="211" t="s">
        <v>1115</v>
      </c>
      <c r="D21" s="212" t="s">
        <v>381</v>
      </c>
      <c r="E21" s="213" t="n">
        <v>1</v>
      </c>
      <c r="F21" s="214"/>
      <c r="G21" s="215" t="n">
        <f aca="false">ROUND(E21*F21,2)</f>
        <v>0</v>
      </c>
      <c r="H21" s="206"/>
      <c r="I21" s="207" t="s">
        <v>313</v>
      </c>
      <c r="J21" s="208"/>
      <c r="K21" s="208"/>
      <c r="L21" s="208"/>
      <c r="M21" s="208"/>
      <c r="N21" s="208"/>
      <c r="O21" s="208"/>
      <c r="P21" s="208"/>
      <c r="Q21" s="208"/>
      <c r="R21" s="208"/>
      <c r="S21" s="208"/>
      <c r="T21" s="208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  <c r="AE21" s="208" t="s">
        <v>314</v>
      </c>
      <c r="AF21" s="208" t="n">
        <v>1</v>
      </c>
      <c r="AG21" s="208"/>
      <c r="AH21" s="208"/>
      <c r="AI21" s="208"/>
      <c r="AJ21" s="208"/>
      <c r="AK21" s="208"/>
      <c r="AL21" s="208"/>
      <c r="AM21" s="208" t="n">
        <v>21</v>
      </c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customFormat="false" ht="12.75" hidden="false" customHeight="false" outlineLevel="1" collapsed="false">
      <c r="A22" s="209" t="n">
        <v>10</v>
      </c>
      <c r="B22" s="210" t="s">
        <v>1116</v>
      </c>
      <c r="C22" s="211" t="s">
        <v>1117</v>
      </c>
      <c r="D22" s="212" t="s">
        <v>381</v>
      </c>
      <c r="E22" s="213" t="n">
        <v>2</v>
      </c>
      <c r="F22" s="214"/>
      <c r="G22" s="215" t="n">
        <f aca="false">ROUND(E22*F22,2)</f>
        <v>0</v>
      </c>
      <c r="H22" s="206"/>
      <c r="I22" s="207" t="s">
        <v>313</v>
      </c>
      <c r="J22" s="208"/>
      <c r="K22" s="208"/>
      <c r="L22" s="208"/>
      <c r="M22" s="208"/>
      <c r="N22" s="208"/>
      <c r="O22" s="208"/>
      <c r="P22" s="208"/>
      <c r="Q22" s="208"/>
      <c r="R22" s="208"/>
      <c r="S22" s="208"/>
      <c r="T22" s="208"/>
      <c r="U22" s="208"/>
      <c r="V22" s="208"/>
      <c r="W22" s="208"/>
      <c r="X22" s="208"/>
      <c r="Y22" s="208"/>
      <c r="Z22" s="208"/>
      <c r="AA22" s="208"/>
      <c r="AB22" s="208"/>
      <c r="AC22" s="208"/>
      <c r="AD22" s="208"/>
      <c r="AE22" s="208" t="s">
        <v>314</v>
      </c>
      <c r="AF22" s="208" t="n">
        <v>1</v>
      </c>
      <c r="AG22" s="208"/>
      <c r="AH22" s="208"/>
      <c r="AI22" s="208"/>
      <c r="AJ22" s="208"/>
      <c r="AK22" s="208"/>
      <c r="AL22" s="208"/>
      <c r="AM22" s="208" t="n">
        <v>21</v>
      </c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customFormat="false" ht="22.5" hidden="false" customHeight="true" outlineLevel="1" collapsed="false">
      <c r="A23" s="204"/>
      <c r="B23" s="216"/>
      <c r="C23" s="217" t="s">
        <v>1118</v>
      </c>
      <c r="D23" s="217"/>
      <c r="E23" s="217"/>
      <c r="F23" s="217"/>
      <c r="G23" s="217"/>
      <c r="H23" s="206"/>
      <c r="I23" s="207"/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/>
      <c r="AF23" s="208"/>
      <c r="AG23" s="208"/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18" t="str">
        <f aca="false">C23</f>
        <v>průchodnost 80 mm, oběžné kolo - super vortex, tepelná ochrana motoru, čidlo mechanickou ucpávkou s patním kolenem DN80, nerezový řetěz s oky - 5m, zesílená dvojice nerezovýchz tyčí 5300 mm</v>
      </c>
      <c r="BB23" s="208"/>
      <c r="BC23" s="208"/>
      <c r="BD23" s="208"/>
      <c r="BE23" s="208"/>
      <c r="BF23" s="208"/>
      <c r="BG23" s="208"/>
      <c r="BH23" s="208"/>
    </row>
    <row r="24" customFormat="false" ht="12.75" hidden="false" customHeight="false" outlineLevel="1" collapsed="false">
      <c r="A24" s="209" t="n">
        <v>11</v>
      </c>
      <c r="B24" s="210" t="s">
        <v>1119</v>
      </c>
      <c r="C24" s="211" t="s">
        <v>1120</v>
      </c>
      <c r="D24" s="212" t="s">
        <v>381</v>
      </c>
      <c r="E24" s="213" t="n">
        <v>1</v>
      </c>
      <c r="F24" s="214"/>
      <c r="G24" s="215" t="n">
        <f aca="false">ROUND(E24*F24,2)</f>
        <v>0</v>
      </c>
      <c r="H24" s="206"/>
      <c r="I24" s="207" t="s">
        <v>313</v>
      </c>
      <c r="J24" s="208"/>
      <c r="K24" s="208"/>
      <c r="L24" s="208"/>
      <c r="M24" s="208"/>
      <c r="N24" s="208"/>
      <c r="O24" s="208"/>
      <c r="P24" s="208"/>
      <c r="Q24" s="208"/>
      <c r="R24" s="208"/>
      <c r="S24" s="208"/>
      <c r="T24" s="208"/>
      <c r="U24" s="208"/>
      <c r="V24" s="208"/>
      <c r="W24" s="208"/>
      <c r="X24" s="208"/>
      <c r="Y24" s="208"/>
      <c r="Z24" s="208"/>
      <c r="AA24" s="208"/>
      <c r="AB24" s="208"/>
      <c r="AC24" s="208"/>
      <c r="AD24" s="208"/>
      <c r="AE24" s="208" t="s">
        <v>314</v>
      </c>
      <c r="AF24" s="208" t="n">
        <v>1</v>
      </c>
      <c r="AG24" s="208"/>
      <c r="AH24" s="208"/>
      <c r="AI24" s="208"/>
      <c r="AJ24" s="208"/>
      <c r="AK24" s="208"/>
      <c r="AL24" s="208"/>
      <c r="AM24" s="208" t="n">
        <v>21</v>
      </c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customFormat="false" ht="22.5" hidden="false" customHeight="true" outlineLevel="1" collapsed="false">
      <c r="A25" s="204"/>
      <c r="B25" s="216"/>
      <c r="C25" s="217" t="s">
        <v>1121</v>
      </c>
      <c r="D25" s="217"/>
      <c r="E25" s="217"/>
      <c r="F25" s="217"/>
      <c r="G25" s="217"/>
      <c r="H25" s="206"/>
      <c r="I25" s="207"/>
      <c r="J25" s="208"/>
      <c r="K25" s="208"/>
      <c r="L25" s="208"/>
      <c r="M25" s="208"/>
      <c r="N25" s="208"/>
      <c r="O25" s="208"/>
      <c r="P25" s="208"/>
      <c r="Q25" s="208"/>
      <c r="R25" s="208"/>
      <c r="S25" s="208"/>
      <c r="T25" s="208"/>
      <c r="U25" s="208"/>
      <c r="V25" s="208"/>
      <c r="W25" s="208"/>
      <c r="X25" s="208"/>
      <c r="Y25" s="208"/>
      <c r="Z25" s="208"/>
      <c r="AA25" s="208"/>
      <c r="AB25" s="208"/>
      <c r="AC25" s="208"/>
      <c r="AD25" s="208"/>
      <c r="AE25" s="208"/>
      <c r="AF25" s="208"/>
      <c r="AG25" s="208"/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18" t="str">
        <f aca="false">C25</f>
        <v>se stavitelným ramenem pro hmotnost 250 kg s ručním navijákem a nerezovým lankem 10 bm, včetně nerezové patky pro horizontální připevnění na betonovou zákrytovou desku s uzavíracím víčkem, závěsným okem a převěšovacím hákem</v>
      </c>
      <c r="BB25" s="208"/>
      <c r="BC25" s="208"/>
      <c r="BD25" s="208"/>
      <c r="BE25" s="208"/>
      <c r="BF25" s="208"/>
      <c r="BG25" s="208"/>
      <c r="BH25" s="208"/>
    </row>
    <row r="26" customFormat="false" ht="22.5" hidden="false" customHeight="false" outlineLevel="1" collapsed="false">
      <c r="A26" s="209" t="n">
        <v>12</v>
      </c>
      <c r="B26" s="210" t="s">
        <v>1122</v>
      </c>
      <c r="C26" s="211" t="s">
        <v>1123</v>
      </c>
      <c r="D26" s="212" t="s">
        <v>381</v>
      </c>
      <c r="E26" s="213" t="n">
        <v>1</v>
      </c>
      <c r="F26" s="214"/>
      <c r="G26" s="215" t="n">
        <f aca="false">ROUND(E26*F26,2)</f>
        <v>0</v>
      </c>
      <c r="H26" s="206"/>
      <c r="I26" s="207" t="s">
        <v>313</v>
      </c>
      <c r="J26" s="208"/>
      <c r="K26" s="208"/>
      <c r="L26" s="208"/>
      <c r="M26" s="208"/>
      <c r="N26" s="208"/>
      <c r="O26" s="208"/>
      <c r="P26" s="208"/>
      <c r="Q26" s="208"/>
      <c r="R26" s="208"/>
      <c r="S26" s="208"/>
      <c r="T26" s="208"/>
      <c r="U26" s="208"/>
      <c r="V26" s="208"/>
      <c r="W26" s="208"/>
      <c r="X26" s="208"/>
      <c r="Y26" s="208"/>
      <c r="Z26" s="208"/>
      <c r="AA26" s="208"/>
      <c r="AB26" s="208"/>
      <c r="AC26" s="208"/>
      <c r="AD26" s="208"/>
      <c r="AE26" s="208" t="s">
        <v>314</v>
      </c>
      <c r="AF26" s="208" t="n">
        <v>1</v>
      </c>
      <c r="AG26" s="208"/>
      <c r="AH26" s="208"/>
      <c r="AI26" s="208"/>
      <c r="AJ26" s="208"/>
      <c r="AK26" s="208"/>
      <c r="AL26" s="208"/>
      <c r="AM26" s="208" t="n">
        <v>21</v>
      </c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customFormat="false" ht="12.75" hidden="false" customHeight="true" outlineLevel="1" collapsed="false">
      <c r="A27" s="204"/>
      <c r="B27" s="216"/>
      <c r="C27" s="217" t="s">
        <v>1124</v>
      </c>
      <c r="D27" s="217"/>
      <c r="E27" s="217"/>
      <c r="F27" s="217"/>
      <c r="G27" s="217"/>
      <c r="H27" s="206"/>
      <c r="I27" s="207"/>
      <c r="J27" s="208"/>
      <c r="K27" s="208"/>
      <c r="L27" s="208"/>
      <c r="M27" s="208"/>
      <c r="N27" s="208"/>
      <c r="O27" s="208"/>
      <c r="P27" s="208"/>
      <c r="Q27" s="208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  <c r="AE27" s="208"/>
      <c r="AF27" s="208"/>
      <c r="AG27" s="208"/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18" t="str">
        <f aca="false">C27</f>
        <v>Včetně konzol, úchytů, třmenů</v>
      </c>
      <c r="BB27" s="208"/>
      <c r="BC27" s="208"/>
      <c r="BD27" s="208"/>
      <c r="BE27" s="208"/>
      <c r="BF27" s="208"/>
      <c r="BG27" s="208"/>
      <c r="BH27" s="208"/>
    </row>
    <row r="28" customFormat="false" ht="12.75" hidden="false" customHeight="false" outlineLevel="1" collapsed="false">
      <c r="A28" s="209" t="n">
        <v>13</v>
      </c>
      <c r="B28" s="210" t="s">
        <v>1125</v>
      </c>
      <c r="C28" s="211" t="s">
        <v>1126</v>
      </c>
      <c r="D28" s="212" t="s">
        <v>381</v>
      </c>
      <c r="E28" s="213" t="n">
        <v>1</v>
      </c>
      <c r="F28" s="214"/>
      <c r="G28" s="215" t="n">
        <f aca="false">ROUND(E28*F28,2)</f>
        <v>0</v>
      </c>
      <c r="H28" s="206"/>
      <c r="I28" s="207" t="s">
        <v>313</v>
      </c>
      <c r="J28" s="208"/>
      <c r="K28" s="208"/>
      <c r="L28" s="208"/>
      <c r="M28" s="208"/>
      <c r="N28" s="208"/>
      <c r="O28" s="208"/>
      <c r="P28" s="208"/>
      <c r="Q28" s="208"/>
      <c r="R28" s="208"/>
      <c r="S28" s="208"/>
      <c r="T28" s="208"/>
      <c r="U28" s="208"/>
      <c r="V28" s="208"/>
      <c r="W28" s="208"/>
      <c r="X28" s="208"/>
      <c r="Y28" s="208"/>
      <c r="Z28" s="208"/>
      <c r="AA28" s="208"/>
      <c r="AB28" s="208"/>
      <c r="AC28" s="208"/>
      <c r="AD28" s="208"/>
      <c r="AE28" s="208" t="s">
        <v>314</v>
      </c>
      <c r="AF28" s="208" t="n">
        <v>1</v>
      </c>
      <c r="AG28" s="208"/>
      <c r="AH28" s="208"/>
      <c r="AI28" s="208"/>
      <c r="AJ28" s="208"/>
      <c r="AK28" s="208"/>
      <c r="AL28" s="208"/>
      <c r="AM28" s="208" t="n">
        <v>21</v>
      </c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customFormat="false" ht="12.75" hidden="false" customHeight="true" outlineLevel="1" collapsed="false">
      <c r="A29" s="204"/>
      <c r="B29" s="216"/>
      <c r="C29" s="217" t="s">
        <v>1127</v>
      </c>
      <c r="D29" s="217"/>
      <c r="E29" s="217"/>
      <c r="F29" s="217"/>
      <c r="G29" s="217"/>
      <c r="H29" s="206"/>
      <c r="I29" s="207"/>
      <c r="J29" s="208"/>
      <c r="K29" s="208"/>
      <c r="L29" s="208"/>
      <c r="M29" s="208"/>
      <c r="N29" s="208"/>
      <c r="O29" s="208"/>
      <c r="P29" s="208"/>
      <c r="Q29" s="208"/>
      <c r="R29" s="208"/>
      <c r="S29" s="208"/>
      <c r="T29" s="208"/>
      <c r="U29" s="208"/>
      <c r="V29" s="208"/>
      <c r="W29" s="208"/>
      <c r="X29" s="208"/>
      <c r="Y29" s="208"/>
      <c r="Z29" s="208"/>
      <c r="AA29" s="208"/>
      <c r="AB29" s="208"/>
      <c r="AC29" s="208"/>
      <c r="AD29" s="208"/>
      <c r="AE29" s="208"/>
      <c r="AF29" s="208"/>
      <c r="AG29" s="208"/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18" t="str">
        <f aca="false">C29</f>
        <v>2x zpětný kulový ventil DN100 pro odpadní vodu</v>
      </c>
      <c r="BB29" s="208"/>
      <c r="BC29" s="208"/>
      <c r="BD29" s="208"/>
      <c r="BE29" s="208"/>
      <c r="BF29" s="208"/>
      <c r="BG29" s="208"/>
      <c r="BH29" s="208"/>
    </row>
    <row r="30" customFormat="false" ht="12.75" hidden="false" customHeight="true" outlineLevel="1" collapsed="false">
      <c r="A30" s="204"/>
      <c r="B30" s="216"/>
      <c r="C30" s="217" t="s">
        <v>1128</v>
      </c>
      <c r="D30" s="217"/>
      <c r="E30" s="217"/>
      <c r="F30" s="217"/>
      <c r="G30" s="217"/>
      <c r="H30" s="206"/>
      <c r="I30" s="207"/>
      <c r="J30" s="208"/>
      <c r="K30" s="208"/>
      <c r="L30" s="208"/>
      <c r="M30" s="208"/>
      <c r="N30" s="208"/>
      <c r="O30" s="208"/>
      <c r="P30" s="208"/>
      <c r="Q30" s="208"/>
      <c r="R30" s="208"/>
      <c r="S30" s="208"/>
      <c r="T30" s="208"/>
      <c r="U30" s="208"/>
      <c r="V30" s="208"/>
      <c r="W30" s="208"/>
      <c r="X30" s="208"/>
      <c r="Y30" s="208"/>
      <c r="Z30" s="208"/>
      <c r="AA30" s="208"/>
      <c r="AB30" s="208"/>
      <c r="AC30" s="208"/>
      <c r="AD30" s="208"/>
      <c r="AE30" s="208"/>
      <c r="AF30" s="208"/>
      <c r="AG30" s="208"/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18" t="str">
        <f aca="false">C30</f>
        <v>3x celonerezové nožové šoupátko DN100 pro odpadní vodu s ručním ovl.kolem</v>
      </c>
      <c r="BB30" s="208"/>
      <c r="BC30" s="208"/>
      <c r="BD30" s="208"/>
      <c r="BE30" s="208"/>
      <c r="BF30" s="208"/>
      <c r="BG30" s="208"/>
      <c r="BH30" s="208"/>
    </row>
    <row r="31" customFormat="false" ht="12.75" hidden="false" customHeight="true" outlineLevel="1" collapsed="false">
      <c r="A31" s="204"/>
      <c r="B31" s="216"/>
      <c r="C31" s="217" t="s">
        <v>1129</v>
      </c>
      <c r="D31" s="217"/>
      <c r="E31" s="217"/>
      <c r="F31" s="217"/>
      <c r="G31" s="217"/>
      <c r="H31" s="206"/>
      <c r="I31" s="207"/>
      <c r="J31" s="208"/>
      <c r="K31" s="208"/>
      <c r="L31" s="208"/>
      <c r="M31" s="208"/>
      <c r="N31" s="208"/>
      <c r="O31" s="208"/>
      <c r="P31" s="208"/>
      <c r="Q31" s="208"/>
      <c r="R31" s="208"/>
      <c r="S31" s="208"/>
      <c r="T31" s="208"/>
      <c r="U31" s="208"/>
      <c r="V31" s="208"/>
      <c r="W31" s="208"/>
      <c r="X31" s="208"/>
      <c r="Y31" s="208"/>
      <c r="Z31" s="208"/>
      <c r="AA31" s="208"/>
      <c r="AB31" s="208"/>
      <c r="AC31" s="208"/>
      <c r="AD31" s="208"/>
      <c r="AE31" s="208"/>
      <c r="AF31" s="208"/>
      <c r="AG31" s="208"/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18" t="str">
        <f aca="false">C31</f>
        <v>1x celonerezové nožové šoupátko DN150 pro odpadní vodu s ručním ovl. kolem</v>
      </c>
      <c r="BB31" s="208"/>
      <c r="BC31" s="208"/>
      <c r="BD31" s="208"/>
      <c r="BE31" s="208"/>
      <c r="BF31" s="208"/>
      <c r="BG31" s="208"/>
      <c r="BH31" s="208"/>
    </row>
    <row r="32" customFormat="false" ht="12.75" hidden="false" customHeight="true" outlineLevel="1" collapsed="false">
      <c r="A32" s="204"/>
      <c r="B32" s="216"/>
      <c r="C32" s="217" t="s">
        <v>1130</v>
      </c>
      <c r="D32" s="217"/>
      <c r="E32" s="217"/>
      <c r="F32" s="217"/>
      <c r="G32" s="217"/>
      <c r="H32" s="206"/>
      <c r="I32" s="207"/>
      <c r="J32" s="208"/>
      <c r="K32" s="208"/>
      <c r="L32" s="208"/>
      <c r="M32" s="208"/>
      <c r="N32" s="208"/>
      <c r="O32" s="208"/>
      <c r="P32" s="208"/>
      <c r="Q32" s="208"/>
      <c r="R32" s="208"/>
      <c r="S32" s="208"/>
      <c r="T32" s="208"/>
      <c r="U32" s="208"/>
      <c r="V32" s="208"/>
      <c r="W32" s="208"/>
      <c r="X32" s="208"/>
      <c r="Y32" s="208"/>
      <c r="Z32" s="208"/>
      <c r="AA32" s="208"/>
      <c r="AB32" s="208"/>
      <c r="AC32" s="208"/>
      <c r="AD32" s="208"/>
      <c r="AE32" s="208"/>
      <c r="AF32" s="208"/>
      <c r="AG32" s="208"/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18" t="str">
        <f aca="false">C32</f>
        <v>1x celonerezové nožové šoupátko D80 pro odpadní vodu s ručním ovl. kolem</v>
      </c>
      <c r="BB32" s="208"/>
      <c r="BC32" s="208"/>
      <c r="BD32" s="208"/>
      <c r="BE32" s="208"/>
      <c r="BF32" s="208"/>
      <c r="BG32" s="208"/>
      <c r="BH32" s="208"/>
    </row>
    <row r="33" customFormat="false" ht="12.75" hidden="false" customHeight="true" outlineLevel="1" collapsed="false">
      <c r="A33" s="204"/>
      <c r="B33" s="216"/>
      <c r="C33" s="217" t="s">
        <v>1131</v>
      </c>
      <c r="D33" s="217"/>
      <c r="E33" s="217"/>
      <c r="F33" s="217"/>
      <c r="G33" s="217"/>
      <c r="H33" s="206"/>
      <c r="I33" s="207"/>
      <c r="J33" s="208"/>
      <c r="K33" s="208"/>
      <c r="L33" s="208"/>
      <c r="M33" s="208"/>
      <c r="N33" s="208"/>
      <c r="O33" s="208"/>
      <c r="P33" s="208"/>
      <c r="Q33" s="208"/>
      <c r="R33" s="208"/>
      <c r="S33" s="208"/>
      <c r="T33" s="208"/>
      <c r="U33" s="208"/>
      <c r="V33" s="208"/>
      <c r="W33" s="208"/>
      <c r="X33" s="208"/>
      <c r="Y33" s="208"/>
      <c r="Z33" s="208"/>
      <c r="AA33" s="208"/>
      <c r="AB33" s="208"/>
      <c r="AC33" s="208"/>
      <c r="AD33" s="208"/>
      <c r="AE33" s="208"/>
      <c r="AF33" s="208"/>
      <c r="AG33" s="208"/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18" t="str">
        <f aca="false">C33</f>
        <v>1x proplachovací spojka pri připojení tlakové vozu</v>
      </c>
      <c r="BB33" s="208"/>
      <c r="BC33" s="208"/>
      <c r="BD33" s="208"/>
      <c r="BE33" s="208"/>
      <c r="BF33" s="208"/>
      <c r="BG33" s="208"/>
      <c r="BH33" s="208"/>
    </row>
    <row r="34" customFormat="false" ht="12.75" hidden="false" customHeight="true" outlineLevel="1" collapsed="false">
      <c r="A34" s="204"/>
      <c r="B34" s="216"/>
      <c r="C34" s="217" t="s">
        <v>1132</v>
      </c>
      <c r="D34" s="217"/>
      <c r="E34" s="217"/>
      <c r="F34" s="217"/>
      <c r="G34" s="217"/>
      <c r="H34" s="206"/>
      <c r="I34" s="207"/>
      <c r="J34" s="208"/>
      <c r="K34" s="208"/>
      <c r="L34" s="208"/>
      <c r="M34" s="208"/>
      <c r="N34" s="208"/>
      <c r="O34" s="208"/>
      <c r="P34" s="208"/>
      <c r="Q34" s="208"/>
      <c r="R34" s="208"/>
      <c r="S34" s="208"/>
      <c r="T34" s="208"/>
      <c r="U34" s="208"/>
      <c r="V34" s="208"/>
      <c r="W34" s="208"/>
      <c r="X34" s="208"/>
      <c r="Y34" s="208"/>
      <c r="Z34" s="208"/>
      <c r="AA34" s="208"/>
      <c r="AB34" s="208"/>
      <c r="AC34" s="208"/>
      <c r="AD34" s="208"/>
      <c r="AE34" s="208"/>
      <c r="AF34" s="208"/>
      <c r="AG34" s="208"/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18" t="str">
        <f aca="false">C34</f>
        <v>1x přivzdušňovací ventil</v>
      </c>
      <c r="BB34" s="208"/>
      <c r="BC34" s="208"/>
      <c r="BD34" s="208"/>
      <c r="BE34" s="208"/>
      <c r="BF34" s="208"/>
      <c r="BG34" s="208"/>
      <c r="BH34" s="208"/>
    </row>
    <row r="35" customFormat="false" ht="12.75" hidden="false" customHeight="true" outlineLevel="1" collapsed="false">
      <c r="A35" s="204"/>
      <c r="B35" s="216"/>
      <c r="C35" s="217" t="s">
        <v>1133</v>
      </c>
      <c r="D35" s="217"/>
      <c r="E35" s="217"/>
      <c r="F35" s="217"/>
      <c r="G35" s="217"/>
      <c r="H35" s="206"/>
      <c r="I35" s="207"/>
      <c r="J35" s="208"/>
      <c r="K35" s="208"/>
      <c r="L35" s="208"/>
      <c r="M35" s="208"/>
      <c r="N35" s="208"/>
      <c r="O35" s="208"/>
      <c r="P35" s="208"/>
      <c r="Q35" s="208"/>
      <c r="R35" s="208"/>
      <c r="S35" s="208"/>
      <c r="T35" s="208"/>
      <c r="U35" s="208"/>
      <c r="V35" s="208"/>
      <c r="W35" s="208"/>
      <c r="X35" s="208"/>
      <c r="Y35" s="208"/>
      <c r="Z35" s="208"/>
      <c r="AA35" s="208"/>
      <c r="AB35" s="208"/>
      <c r="AC35" s="208"/>
      <c r="AD35" s="208"/>
      <c r="AE35" s="208"/>
      <c r="AF35" s="208"/>
      <c r="AG35" s="208"/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18" t="str">
        <f aca="false">C35</f>
        <v>Materiál: litina - nerez AISI 304</v>
      </c>
      <c r="BB35" s="208"/>
      <c r="BC35" s="208"/>
      <c r="BD35" s="208"/>
      <c r="BE35" s="208"/>
      <c r="BF35" s="208"/>
      <c r="BG35" s="208"/>
      <c r="BH35" s="208"/>
    </row>
    <row r="36" customFormat="false" ht="12.75" hidden="false" customHeight="false" outlineLevel="1" collapsed="false">
      <c r="A36" s="209" t="n">
        <v>14</v>
      </c>
      <c r="B36" s="210" t="s">
        <v>1134</v>
      </c>
      <c r="C36" s="211" t="s">
        <v>1135</v>
      </c>
      <c r="D36" s="212"/>
      <c r="E36" s="213" t="n">
        <v>1</v>
      </c>
      <c r="F36" s="214"/>
      <c r="G36" s="215" t="n">
        <f aca="false">ROUND(E36*F36,2)</f>
        <v>0</v>
      </c>
      <c r="H36" s="206"/>
      <c r="I36" s="207" t="s">
        <v>313</v>
      </c>
      <c r="J36" s="208"/>
      <c r="K36" s="208"/>
      <c r="L36" s="208"/>
      <c r="M36" s="208"/>
      <c r="N36" s="208"/>
      <c r="O36" s="208"/>
      <c r="P36" s="208"/>
      <c r="Q36" s="208"/>
      <c r="R36" s="208"/>
      <c r="S36" s="208"/>
      <c r="T36" s="208"/>
      <c r="U36" s="208"/>
      <c r="V36" s="208"/>
      <c r="W36" s="208"/>
      <c r="X36" s="208"/>
      <c r="Y36" s="208"/>
      <c r="Z36" s="208"/>
      <c r="AA36" s="208"/>
      <c r="AB36" s="208"/>
      <c r="AC36" s="208"/>
      <c r="AD36" s="208"/>
      <c r="AE36" s="208" t="s">
        <v>314</v>
      </c>
      <c r="AF36" s="208" t="n">
        <v>1</v>
      </c>
      <c r="AG36" s="208"/>
      <c r="AH36" s="208"/>
      <c r="AI36" s="208"/>
      <c r="AJ36" s="208"/>
      <c r="AK36" s="208"/>
      <c r="AL36" s="208"/>
      <c r="AM36" s="208" t="n">
        <v>21</v>
      </c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customFormat="false" ht="12.75" hidden="false" customHeight="true" outlineLevel="1" collapsed="false">
      <c r="A37" s="204"/>
      <c r="B37" s="216"/>
      <c r="C37" s="217" t="s">
        <v>1136</v>
      </c>
      <c r="D37" s="217"/>
      <c r="E37" s="217"/>
      <c r="F37" s="217"/>
      <c r="G37" s="217"/>
      <c r="H37" s="206"/>
      <c r="I37" s="207"/>
      <c r="J37" s="208"/>
      <c r="K37" s="208"/>
      <c r="L37" s="208"/>
      <c r="M37" s="208"/>
      <c r="N37" s="208"/>
      <c r="O37" s="208"/>
      <c r="P37" s="208"/>
      <c r="Q37" s="208"/>
      <c r="R37" s="208"/>
      <c r="S37" s="208"/>
      <c r="T37" s="208"/>
      <c r="U37" s="208"/>
      <c r="V37" s="208"/>
      <c r="W37" s="208"/>
      <c r="X37" s="208"/>
      <c r="Y37" s="208"/>
      <c r="Z37" s="208"/>
      <c r="AA37" s="208"/>
      <c r="AB37" s="208"/>
      <c r="AC37" s="208"/>
      <c r="AD37" s="208"/>
      <c r="AE37" s="208"/>
      <c r="AF37" s="208"/>
      <c r="AG37" s="208"/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18" t="str">
        <f aca="false">C37</f>
        <v>Uzavírací zpětná klapka, výkon Q=500-1200 m3/hod., 3000 ot/min., 3*400V, P=1,1kW. Kotvící konzola, spojovací materiál</v>
      </c>
      <c r="BB37" s="208"/>
      <c r="BC37" s="208"/>
      <c r="BD37" s="208"/>
      <c r="BE37" s="208"/>
      <c r="BF37" s="208"/>
      <c r="BG37" s="208"/>
      <c r="BH37" s="208"/>
    </row>
    <row r="38" customFormat="false" ht="13.5" hidden="false" customHeight="false" outlineLevel="1" collapsed="false">
      <c r="A38" s="239" t="n">
        <v>15</v>
      </c>
      <c r="B38" s="240" t="s">
        <v>1137</v>
      </c>
      <c r="C38" s="241" t="s">
        <v>1138</v>
      </c>
      <c r="D38" s="242"/>
      <c r="E38" s="243" t="n">
        <v>1</v>
      </c>
      <c r="F38" s="244"/>
      <c r="G38" s="245" t="n">
        <f aca="false">ROUND(E38*F38,2)</f>
        <v>0</v>
      </c>
      <c r="H38" s="224"/>
      <c r="I38" s="225" t="s">
        <v>313</v>
      </c>
      <c r="J38" s="208"/>
      <c r="K38" s="208"/>
      <c r="L38" s="208"/>
      <c r="M38" s="208"/>
      <c r="N38" s="208"/>
      <c r="O38" s="208"/>
      <c r="P38" s="208"/>
      <c r="Q38" s="208"/>
      <c r="R38" s="208"/>
      <c r="S38" s="208"/>
      <c r="T38" s="208"/>
      <c r="U38" s="208"/>
      <c r="V38" s="208"/>
      <c r="W38" s="208"/>
      <c r="X38" s="208"/>
      <c r="Y38" s="208"/>
      <c r="Z38" s="208"/>
      <c r="AA38" s="208"/>
      <c r="AB38" s="208"/>
      <c r="AC38" s="208"/>
      <c r="AD38" s="208"/>
      <c r="AE38" s="208" t="s">
        <v>314</v>
      </c>
      <c r="AF38" s="208" t="n">
        <v>1</v>
      </c>
      <c r="AG38" s="208"/>
      <c r="AH38" s="208"/>
      <c r="AI38" s="208"/>
      <c r="AJ38" s="208"/>
      <c r="AK38" s="208"/>
      <c r="AL38" s="208"/>
      <c r="AM38" s="208" t="n">
        <v>21</v>
      </c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customFormat="false" ht="12.75" hidden="true" customHeight="false" outlineLevel="0" collapsed="false">
      <c r="A39" s="108"/>
      <c r="B39" s="120"/>
      <c r="C39" s="226"/>
      <c r="D39" s="227"/>
      <c r="E39" s="228"/>
      <c r="F39" s="228"/>
      <c r="G39" s="228"/>
      <c r="H39" s="228"/>
      <c r="I39" s="229"/>
    </row>
    <row r="40" customFormat="false" ht="12.75" hidden="true" customHeight="false" outlineLevel="0" collapsed="false">
      <c r="A40" s="230"/>
      <c r="B40" s="231" t="s">
        <v>215</v>
      </c>
      <c r="C40" s="232"/>
      <c r="D40" s="233"/>
      <c r="E40" s="230"/>
      <c r="F40" s="230"/>
      <c r="G40" s="234" t="n">
        <f aca="false">F8</f>
        <v>0</v>
      </c>
      <c r="H40" s="34"/>
      <c r="I40" s="34"/>
      <c r="AN40" s="0" t="n">
        <v>15</v>
      </c>
      <c r="AO40" s="0" t="n">
        <v>21</v>
      </c>
    </row>
    <row r="41" customFormat="false" ht="12.75" hidden="false" customHeight="false" outlineLevel="0" collapsed="false">
      <c r="A41" s="34"/>
      <c r="B41" s="235"/>
      <c r="C41" s="235"/>
      <c r="D41" s="236"/>
      <c r="E41" s="34"/>
      <c r="F41" s="34"/>
      <c r="G41" s="34"/>
      <c r="H41" s="34"/>
      <c r="I41" s="34"/>
      <c r="AN41" s="0" t="n">
        <f aca="false">SUMIF(AM8:AM40,AN40,G8:G40)</f>
        <v>0</v>
      </c>
      <c r="AO41" s="0" t="n">
        <f aca="false">SUMIF(AM8:AM40,AO40,G8:G40)</f>
        <v>0</v>
      </c>
    </row>
  </sheetData>
  <sheetProtection sheet="true" password="c49b"/>
  <mergeCells count="18">
    <mergeCell ref="A1:G1"/>
    <mergeCell ref="C7:G7"/>
    <mergeCell ref="F8:G8"/>
    <mergeCell ref="B9:G9"/>
    <mergeCell ref="C12:G12"/>
    <mergeCell ref="C14:G14"/>
    <mergeCell ref="C16:G16"/>
    <mergeCell ref="C23:G23"/>
    <mergeCell ref="C25:G25"/>
    <mergeCell ref="C27:G27"/>
    <mergeCell ref="C29:G29"/>
    <mergeCell ref="C30:G30"/>
    <mergeCell ref="C31:G31"/>
    <mergeCell ref="C32:G32"/>
    <mergeCell ref="C33:G33"/>
    <mergeCell ref="C34:G34"/>
    <mergeCell ref="C35:G35"/>
    <mergeCell ref="C37:G37"/>
  </mergeCells>
  <printOptions headings="false" gridLines="false" gridLinesSet="true" horizontalCentered="false" verticalCentered="false"/>
  <pageMargins left="0.590277777777778" right="0.39375" top="0.7875" bottom="0.78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/>
  <cols>
    <col collapsed="false" hidden="false" max="1" min="1" style="108" width="4.18367346938776"/>
    <col collapsed="false" hidden="false" max="2" min="2" style="108" width="14.1734693877551"/>
    <col collapsed="false" hidden="false" max="3" min="3" style="109" width="37.7959183673469"/>
    <col collapsed="false" hidden="false" max="4" min="4" style="108" width="4.45408163265306"/>
    <col collapsed="false" hidden="false" max="5" min="5" style="108" width="10.3928571428571"/>
    <col collapsed="false" hidden="false" max="6" min="6" style="108" width="9.71938775510204"/>
    <col collapsed="false" hidden="false" max="7" min="7" style="108" width="12.5561224489796"/>
    <col collapsed="false" hidden="false" max="1025" min="8" style="108" width="9.04591836734694"/>
  </cols>
  <sheetData>
    <row r="1" customFormat="false" ht="16.5" hidden="false" customHeight="false" outlineLevel="0" collapsed="false">
      <c r="A1" s="110" t="s">
        <v>121</v>
      </c>
      <c r="B1" s="110"/>
      <c r="C1" s="110"/>
      <c r="D1" s="110"/>
      <c r="E1" s="110"/>
      <c r="F1" s="110"/>
      <c r="G1" s="110"/>
    </row>
    <row r="2" customFormat="false" ht="13.5" hidden="false" customHeight="false" outlineLevel="0" collapsed="false">
      <c r="A2" s="111" t="s">
        <v>122</v>
      </c>
      <c r="B2" s="112"/>
      <c r="C2" s="113"/>
      <c r="D2" s="113"/>
      <c r="E2" s="113"/>
      <c r="F2" s="113"/>
      <c r="G2" s="113"/>
    </row>
    <row r="3" customFormat="false" ht="12.75" hidden="false" customHeight="false" outlineLevel="0" collapsed="false">
      <c r="A3" s="114" t="s">
        <v>123</v>
      </c>
      <c r="B3" s="115"/>
      <c r="C3" s="116"/>
      <c r="D3" s="116"/>
      <c r="E3" s="116"/>
      <c r="F3" s="116"/>
      <c r="G3" s="116"/>
    </row>
    <row r="4" customFormat="false" ht="13.5" hidden="false" customHeight="false" outlineLevel="0" collapsed="false">
      <c r="A4" s="117" t="s">
        <v>124</v>
      </c>
      <c r="B4" s="118"/>
      <c r="C4" s="119"/>
      <c r="D4" s="119"/>
      <c r="E4" s="119"/>
      <c r="F4" s="119"/>
      <c r="G4" s="119"/>
    </row>
    <row r="5" customFormat="false" ht="14.25" hidden="false" customHeight="false" outlineLevel="0" collapsed="false">
      <c r="B5" s="120"/>
      <c r="C5" s="121"/>
      <c r="D5" s="122"/>
    </row>
    <row r="6" customFormat="false" ht="13.5" hidden="false" customHeight="false" outlineLevel="0" collapsed="false">
      <c r="A6" s="123" t="s">
        <v>125</v>
      </c>
      <c r="B6" s="124" t="s">
        <v>126</v>
      </c>
      <c r="C6" s="125" t="s">
        <v>127</v>
      </c>
      <c r="D6" s="126" t="s">
        <v>128</v>
      </c>
      <c r="E6" s="127" t="s">
        <v>129</v>
      </c>
      <c r="F6" s="128" t="s">
        <v>130</v>
      </c>
      <c r="G6" s="129" t="s">
        <v>131</v>
      </c>
    </row>
    <row r="7" customFormat="false" ht="14.25" hidden="false" customHeight="false" outlineLevel="0" collapsed="false">
      <c r="A7" s="130"/>
      <c r="B7" s="131"/>
      <c r="C7" s="132"/>
      <c r="D7" s="133"/>
      <c r="E7" s="134"/>
      <c r="F7" s="135"/>
      <c r="G7" s="136"/>
    </row>
  </sheetData>
  <sheetProtection sheet="true" password="c49b"/>
  <mergeCells count="4">
    <mergeCell ref="A1:G1"/>
    <mergeCell ref="C2:G2"/>
    <mergeCell ref="C3:G3"/>
    <mergeCell ref="C4:G4"/>
  </mergeCells>
  <printOptions headings="false" gridLines="false" gridLinesSet="true" horizontalCentered="false" verticalCentered="false"/>
  <pageMargins left="0.590277777777778" right="0.39375" top="0.590277777777778" bottom="0.984027777777778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&amp;L&amp;9Zpracováno programem 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C25"/>
  <sheetViews>
    <sheetView windowProtection="fals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/>
  <cols>
    <col collapsed="false" hidden="false" max="1" min="1" style="0" width="10.3928571428571"/>
    <col collapsed="false" hidden="false" max="3" min="2" style="0" width="8.50510204081633"/>
    <col collapsed="false" hidden="false" max="4" min="4" style="0" width="10.6632653061225"/>
    <col collapsed="false" hidden="false" max="5" min="5" style="0" width="13.5"/>
    <col collapsed="false" hidden="false" max="6" min="6" style="0" width="10.1224489795918"/>
    <col collapsed="false" hidden="false" max="7" min="7" style="0" width="6.47959183673469"/>
    <col collapsed="false" hidden="false" max="8" min="8" style="0" width="18.4948979591837"/>
    <col collapsed="false" hidden="false" max="14" min="9" style="0" width="8.50510204081633"/>
    <col collapsed="false" hidden="true" max="16" min="15" style="0" width="0"/>
    <col collapsed="false" hidden="false" max="54" min="17" style="0" width="8.50510204081633"/>
    <col collapsed="false" hidden="false" max="55" min="55" style="0" width="46.7091836734694"/>
    <col collapsed="false" hidden="false" max="1025" min="56" style="0" width="8.50510204081633"/>
  </cols>
  <sheetData>
    <row r="1" customFormat="false" ht="13.5" hidden="false" customHeight="true" outlineLevel="0" collapsed="false">
      <c r="A1" s="94" t="s">
        <v>14</v>
      </c>
      <c r="B1" s="95" t="str">
        <f aca="false">Stavba!CisloStavby</f>
        <v>20131401_2017</v>
      </c>
      <c r="C1" s="96" t="str">
        <f aca="false">Stavba!NazevStavby</f>
        <v>REKONSTRUKCE MK A IS - STAVBA 1</v>
      </c>
      <c r="D1" s="96"/>
      <c r="E1" s="96"/>
      <c r="F1" s="96"/>
      <c r="G1" s="97"/>
      <c r="H1" s="98"/>
    </row>
    <row r="2" customFormat="false" ht="13.5" hidden="false" customHeight="true" outlineLevel="0" collapsed="false">
      <c r="A2" s="99" t="s">
        <v>116</v>
      </c>
      <c r="B2" s="137" t="s">
        <v>40</v>
      </c>
      <c r="C2" s="137" t="s">
        <v>41</v>
      </c>
      <c r="D2" s="137"/>
      <c r="E2" s="137"/>
      <c r="F2" s="137"/>
      <c r="G2" s="101" t="s">
        <v>117</v>
      </c>
      <c r="H2" s="102"/>
      <c r="O2" s="23" t="s">
        <v>132</v>
      </c>
    </row>
    <row r="3" customFormat="false" ht="13.5" hidden="false" customHeight="true" outlineLevel="0" collapsed="false">
      <c r="H3" s="93"/>
    </row>
    <row r="4" customFormat="false" ht="18" hidden="false" customHeight="true" outlineLevel="0" collapsed="false">
      <c r="A4" s="103" t="s">
        <v>118</v>
      </c>
      <c r="B4" s="103"/>
      <c r="C4" s="103"/>
      <c r="D4" s="103"/>
      <c r="E4" s="103"/>
      <c r="F4" s="103"/>
      <c r="G4" s="103"/>
      <c r="H4" s="103"/>
    </row>
    <row r="5" customFormat="false" ht="12.75" hidden="false" customHeight="true" outlineLevel="0" collapsed="false">
      <c r="H5" s="93"/>
    </row>
    <row r="6" customFormat="false" ht="15.75" hidden="false" customHeight="true" outlineLevel="0" collapsed="false">
      <c r="A6" s="104" t="s">
        <v>119</v>
      </c>
      <c r="B6" s="105" t="str">
        <f aca="false">B2</f>
        <v>00</v>
      </c>
      <c r="H6" s="93"/>
    </row>
    <row r="7" customFormat="false" ht="15.75" hidden="false" customHeight="true" outlineLevel="0" collapsed="false">
      <c r="B7" s="106" t="str">
        <f aca="false">C2</f>
        <v>Vedlejší a ostatní náklady</v>
      </c>
      <c r="C7" s="106"/>
      <c r="D7" s="106"/>
      <c r="E7" s="106"/>
      <c r="F7" s="106"/>
      <c r="G7" s="106"/>
      <c r="H7" s="93"/>
    </row>
    <row r="8" customFormat="false" ht="12.75" hidden="false" customHeight="true" outlineLevel="0" collapsed="false">
      <c r="H8" s="93"/>
    </row>
    <row r="9" customFormat="false" ht="12.75" hidden="false" customHeight="true" outlineLevel="0" collapsed="false">
      <c r="A9" s="104" t="s">
        <v>120</v>
      </c>
      <c r="B9" s="104"/>
      <c r="C9" s="104"/>
      <c r="D9" s="104"/>
      <c r="E9" s="104"/>
      <c r="F9" s="104"/>
      <c r="G9" s="104"/>
      <c r="H9" s="107"/>
      <c r="I9" s="104"/>
      <c r="J9" s="104"/>
    </row>
    <row r="10" customFormat="false" ht="12.75" hidden="false" customHeight="true" outlineLevel="0" collapsed="false">
      <c r="A10" s="104"/>
      <c r="B10" s="104"/>
      <c r="C10" s="104"/>
      <c r="D10" s="104"/>
      <c r="E10" s="104"/>
      <c r="F10" s="104"/>
      <c r="G10" s="104"/>
      <c r="H10" s="107"/>
      <c r="I10" s="104"/>
      <c r="J10" s="104"/>
    </row>
    <row r="11" customFormat="false" ht="12.75" hidden="false" customHeight="true" outlineLevel="0" collapsed="false">
      <c r="A11" s="104"/>
      <c r="B11" s="104"/>
      <c r="C11" s="104"/>
      <c r="D11" s="104"/>
      <c r="E11" s="104"/>
      <c r="F11" s="104"/>
      <c r="G11" s="104"/>
      <c r="H11" s="107"/>
      <c r="I11" s="104"/>
      <c r="J11" s="104"/>
    </row>
    <row r="12" customFormat="false" ht="12.75" hidden="false" customHeight="true" outlineLevel="0" collapsed="false">
      <c r="A12" s="104"/>
      <c r="B12" s="104"/>
      <c r="C12" s="104"/>
      <c r="D12" s="104"/>
      <c r="E12" s="104"/>
      <c r="F12" s="104"/>
      <c r="G12" s="104"/>
      <c r="H12" s="107"/>
      <c r="I12" s="104"/>
      <c r="J12" s="104"/>
    </row>
    <row r="13" customFormat="false" ht="12.75" hidden="false" customHeight="true" outlineLevel="0" collapsed="false">
      <c r="A13" s="104"/>
      <c r="B13" s="104"/>
      <c r="C13" s="104"/>
      <c r="D13" s="104"/>
      <c r="E13" s="104"/>
      <c r="F13" s="104"/>
      <c r="G13" s="104"/>
      <c r="H13" s="107"/>
      <c r="I13" s="104"/>
      <c r="J13" s="104"/>
    </row>
    <row r="14" customFormat="false" ht="12.75" hidden="false" customHeight="true" outlineLevel="0" collapsed="false">
      <c r="A14" s="104" t="s">
        <v>133</v>
      </c>
      <c r="B14" s="104"/>
      <c r="C14" s="104"/>
      <c r="D14" s="104"/>
      <c r="E14" s="104"/>
      <c r="F14" s="104"/>
      <c r="G14" s="104"/>
      <c r="H14" s="107"/>
      <c r="I14" s="104"/>
      <c r="J14" s="104"/>
    </row>
    <row r="15" customFormat="false" ht="12.75" hidden="false" customHeight="true" outlineLevel="0" collapsed="false">
      <c r="A15" s="104"/>
      <c r="B15" s="104"/>
      <c r="C15" s="104"/>
      <c r="D15" s="104"/>
      <c r="E15" s="104"/>
      <c r="F15" s="104"/>
      <c r="G15" s="104"/>
      <c r="H15" s="107"/>
      <c r="I15" s="104"/>
      <c r="J15" s="104"/>
    </row>
    <row r="16" customFormat="false" ht="12.75" hidden="false" customHeight="true" outlineLevel="0" collapsed="false">
      <c r="A16" s="138" t="s">
        <v>134</v>
      </c>
      <c r="B16" s="139"/>
      <c r="C16" s="139"/>
      <c r="D16" s="139"/>
      <c r="E16" s="139"/>
      <c r="F16" s="139"/>
      <c r="G16" s="139"/>
      <c r="H16" s="140"/>
      <c r="I16" s="104"/>
      <c r="J16" s="104"/>
    </row>
    <row r="17" customFormat="false" ht="12.75" hidden="false" customHeight="true" outlineLevel="0" collapsed="false">
      <c r="A17" s="141" t="s">
        <v>135</v>
      </c>
      <c r="B17" s="142"/>
      <c r="C17" s="143"/>
      <c r="D17" s="143"/>
      <c r="E17" s="143"/>
      <c r="F17" s="143"/>
      <c r="G17" s="144"/>
      <c r="H17" s="145" t="s">
        <v>136</v>
      </c>
      <c r="I17" s="104"/>
      <c r="J17" s="104"/>
    </row>
    <row r="18" customFormat="false" ht="12.75" hidden="false" customHeight="true" outlineLevel="0" collapsed="false">
      <c r="A18" s="146" t="s">
        <v>75</v>
      </c>
      <c r="B18" s="147" t="s">
        <v>112</v>
      </c>
      <c r="C18" s="148"/>
      <c r="D18" s="148"/>
      <c r="E18" s="148"/>
      <c r="F18" s="148"/>
      <c r="G18" s="149"/>
      <c r="H18" s="150" t="n">
        <f aca="false">'00 1 Naklady'!G74</f>
        <v>0</v>
      </c>
      <c r="I18" s="104"/>
      <c r="J18" s="104"/>
      <c r="O18" s="0" t="n">
        <f aca="false">'00 1 Naklady'!AN75</f>
        <v>0</v>
      </c>
      <c r="P18" s="0" t="n">
        <f aca="false">'00 1 Naklady'!AO75</f>
        <v>0</v>
      </c>
    </row>
    <row r="19" customFormat="false" ht="12.75" hidden="false" customHeight="true" outlineLevel="0" collapsed="false">
      <c r="A19" s="151"/>
      <c r="B19" s="152" t="s">
        <v>137</v>
      </c>
      <c r="C19" s="153"/>
      <c r="D19" s="154" t="str">
        <f aca="false">B2</f>
        <v>00</v>
      </c>
      <c r="E19" s="153"/>
      <c r="F19" s="153"/>
      <c r="G19" s="155"/>
      <c r="H19" s="156" t="n">
        <f aca="false">SUM(H18:H18)</f>
        <v>0</v>
      </c>
      <c r="I19" s="104"/>
      <c r="J19" s="104"/>
    </row>
    <row r="20" customFormat="false" ht="12.75" hidden="false" customHeight="true" outlineLevel="0" collapsed="false">
      <c r="A20" s="104"/>
      <c r="B20" s="104"/>
      <c r="C20" s="104"/>
      <c r="D20" s="104"/>
      <c r="E20" s="104"/>
      <c r="F20" s="104"/>
      <c r="G20" s="104"/>
      <c r="H20" s="107"/>
      <c r="I20" s="104"/>
      <c r="J20" s="104"/>
    </row>
    <row r="21" customFormat="false" ht="13.5" hidden="false" customHeight="true" outlineLevel="0" collapsed="false">
      <c r="A21" s="138" t="s">
        <v>138</v>
      </c>
      <c r="B21" s="139"/>
      <c r="C21" s="139"/>
      <c r="D21" s="157" t="s">
        <v>75</v>
      </c>
      <c r="E21" s="158" t="s">
        <v>112</v>
      </c>
      <c r="F21" s="158"/>
      <c r="G21" s="158"/>
      <c r="H21" s="158"/>
      <c r="I21" s="104"/>
      <c r="J21" s="104"/>
      <c r="BC21" s="159" t="str">
        <f aca="false">E21</f>
        <v>Vedlejší náklady</v>
      </c>
    </row>
    <row r="22" customFormat="false" ht="12.75" hidden="false" customHeight="true" outlineLevel="0" collapsed="false">
      <c r="A22" s="141" t="s">
        <v>139</v>
      </c>
      <c r="B22" s="142"/>
      <c r="C22" s="143"/>
      <c r="D22" s="143"/>
      <c r="E22" s="143"/>
      <c r="F22" s="143"/>
      <c r="G22" s="144"/>
      <c r="H22" s="145" t="s">
        <v>136</v>
      </c>
      <c r="I22" s="104"/>
      <c r="J22" s="104"/>
    </row>
    <row r="23" customFormat="false" ht="12.75" hidden="false" customHeight="true" outlineLevel="0" collapsed="false">
      <c r="A23" s="146" t="s">
        <v>111</v>
      </c>
      <c r="B23" s="147" t="s">
        <v>112</v>
      </c>
      <c r="C23" s="148"/>
      <c r="D23" s="148"/>
      <c r="E23" s="148"/>
      <c r="F23" s="148"/>
      <c r="G23" s="149"/>
      <c r="H23" s="160" t="n">
        <f aca="false">'00 1 Naklady'!F8</f>
        <v>0</v>
      </c>
      <c r="I23" s="104"/>
      <c r="J23" s="104"/>
    </row>
    <row r="24" customFormat="false" ht="12.75" hidden="false" customHeight="true" outlineLevel="0" collapsed="false">
      <c r="A24" s="146" t="s">
        <v>113</v>
      </c>
      <c r="B24" s="147" t="s">
        <v>114</v>
      </c>
      <c r="C24" s="148"/>
      <c r="D24" s="148"/>
      <c r="E24" s="148"/>
      <c r="F24" s="148"/>
      <c r="G24" s="149"/>
      <c r="H24" s="160" t="n">
        <f aca="false">'00 1 Naklady'!F24</f>
        <v>0</v>
      </c>
      <c r="I24" s="104"/>
      <c r="J24" s="104"/>
    </row>
    <row r="25" customFormat="false" ht="12.75" hidden="false" customHeight="true" outlineLevel="0" collapsed="false">
      <c r="A25" s="151"/>
      <c r="B25" s="152" t="s">
        <v>140</v>
      </c>
      <c r="C25" s="153"/>
      <c r="D25" s="154" t="str">
        <f aca="false">D21</f>
        <v>1</v>
      </c>
      <c r="E25" s="153"/>
      <c r="F25" s="153"/>
      <c r="G25" s="155"/>
      <c r="H25" s="161" t="n">
        <f aca="false">SUM(H23:H24)</f>
        <v>0</v>
      </c>
      <c r="I25" s="104"/>
      <c r="J25" s="104"/>
    </row>
  </sheetData>
  <sheetProtection sheet="true" password="c49b"/>
  <mergeCells count="4">
    <mergeCell ref="C2:F2"/>
    <mergeCell ref="A4:H4"/>
    <mergeCell ref="B7:G7"/>
    <mergeCell ref="E21:H21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H7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/>
  <cols>
    <col collapsed="false" hidden="false" max="1" min="1" style="0" width="4.18367346938776"/>
    <col collapsed="false" hidden="false" max="2" min="2" style="23" width="14.1734693877551"/>
    <col collapsed="false" hidden="false" max="3" min="3" style="23" width="62.9081632653061"/>
    <col collapsed="false" hidden="false" max="4" min="4" style="0" width="4.45408163265306"/>
    <col collapsed="false" hidden="false" max="5" min="5" style="0" width="10.3928571428571"/>
    <col collapsed="false" hidden="false" max="6" min="6" style="0" width="9.71938775510204"/>
    <col collapsed="false" hidden="false" max="7" min="7" style="0" width="12.5561224489796"/>
    <col collapsed="false" hidden="false" max="9" min="8" style="0" width="8.50510204081633"/>
    <col collapsed="false" hidden="true" max="18" min="10" style="0" width="0"/>
    <col collapsed="false" hidden="false" max="28" min="19" style="0" width="8.50510204081633"/>
    <col collapsed="false" hidden="true" max="41" min="29" style="0" width="0"/>
    <col collapsed="false" hidden="false" max="51" min="42" style="0" width="8.50510204081633"/>
    <col collapsed="false" hidden="false" max="52" min="52" style="0" width="111.367346938776"/>
    <col collapsed="false" hidden="false" max="53" min="53" style="0" width="97.734693877551"/>
    <col collapsed="false" hidden="false" max="1025" min="54" style="0" width="8.50510204081633"/>
  </cols>
  <sheetData>
    <row r="1" customFormat="false" ht="16.5" hidden="false" customHeight="false" outlineLevel="0" collapsed="false">
      <c r="A1" s="162" t="s">
        <v>141</v>
      </c>
      <c r="B1" s="162"/>
      <c r="C1" s="162"/>
      <c r="D1" s="162"/>
      <c r="E1" s="162"/>
      <c r="F1" s="162"/>
      <c r="G1" s="162"/>
      <c r="AC1" s="0" t="s">
        <v>142</v>
      </c>
    </row>
    <row r="2" customFormat="false" ht="13.5" hidden="false" customHeight="false" outlineLevel="0" collapsed="false">
      <c r="A2" s="163" t="s">
        <v>122</v>
      </c>
      <c r="B2" s="164" t="s">
        <v>15</v>
      </c>
      <c r="C2" s="165" t="s">
        <v>17</v>
      </c>
      <c r="D2" s="166"/>
      <c r="E2" s="167"/>
      <c r="F2" s="167"/>
      <c r="G2" s="168"/>
    </row>
    <row r="3" customFormat="false" ht="12.75" hidden="false" customHeight="false" outlineLevel="0" collapsed="false">
      <c r="A3" s="169" t="s">
        <v>123</v>
      </c>
      <c r="B3" s="170" t="s">
        <v>40</v>
      </c>
      <c r="C3" s="171" t="s">
        <v>41</v>
      </c>
      <c r="D3" s="172"/>
      <c r="E3" s="173"/>
      <c r="F3" s="173"/>
      <c r="G3" s="174"/>
      <c r="AC3" s="23" t="s">
        <v>132</v>
      </c>
    </row>
    <row r="4" customFormat="false" ht="13.5" hidden="false" customHeight="false" outlineLevel="0" collapsed="false">
      <c r="A4" s="175" t="s">
        <v>124</v>
      </c>
      <c r="B4" s="176" t="s">
        <v>75</v>
      </c>
      <c r="C4" s="177" t="s">
        <v>112</v>
      </c>
      <c r="D4" s="178"/>
      <c r="E4" s="179"/>
      <c r="F4" s="179"/>
      <c r="G4" s="180"/>
    </row>
    <row r="5" customFormat="false" ht="14.25" hidden="false" customHeight="false" outlineLevel="0" collapsed="false">
      <c r="C5" s="181"/>
      <c r="D5" s="182"/>
    </row>
    <row r="6" customFormat="false" ht="27" hidden="false" customHeight="false" outlineLevel="0" collapsed="false">
      <c r="A6" s="183" t="s">
        <v>125</v>
      </c>
      <c r="B6" s="184" t="s">
        <v>126</v>
      </c>
      <c r="C6" s="185" t="s">
        <v>127</v>
      </c>
      <c r="D6" s="186" t="s">
        <v>128</v>
      </c>
      <c r="E6" s="187" t="s">
        <v>129</v>
      </c>
      <c r="F6" s="188" t="s">
        <v>130</v>
      </c>
      <c r="G6" s="183" t="s">
        <v>131</v>
      </c>
      <c r="H6" s="189" t="s">
        <v>143</v>
      </c>
      <c r="I6" s="190" t="s">
        <v>144</v>
      </c>
      <c r="J6" s="108"/>
    </row>
    <row r="7" customFormat="false" ht="12.75" hidden="false" customHeight="true" outlineLevel="0" collapsed="false">
      <c r="A7" s="191"/>
      <c r="B7" s="192" t="s">
        <v>145</v>
      </c>
      <c r="C7" s="193" t="s">
        <v>146</v>
      </c>
      <c r="D7" s="193"/>
      <c r="E7" s="193"/>
      <c r="F7" s="193"/>
      <c r="G7" s="193"/>
      <c r="H7" s="194"/>
      <c r="I7" s="195"/>
    </row>
    <row r="8" customFormat="false" ht="12.75" hidden="false" customHeight="false" outlineLevel="0" collapsed="false">
      <c r="A8" s="196" t="s">
        <v>147</v>
      </c>
      <c r="B8" s="197" t="s">
        <v>111</v>
      </c>
      <c r="C8" s="198" t="s">
        <v>112</v>
      </c>
      <c r="D8" s="199"/>
      <c r="E8" s="200"/>
      <c r="F8" s="201" t="n">
        <f aca="false">SUM(G9:G23)</f>
        <v>0</v>
      </c>
      <c r="G8" s="201"/>
      <c r="H8" s="202"/>
      <c r="I8" s="203"/>
      <c r="AE8" s="0" t="s">
        <v>148</v>
      </c>
    </row>
    <row r="9" customFormat="false" ht="12.75" hidden="false" customHeight="true" outlineLevel="1" collapsed="false">
      <c r="A9" s="204"/>
      <c r="B9" s="205" t="s">
        <v>149</v>
      </c>
      <c r="C9" s="205"/>
      <c r="D9" s="205"/>
      <c r="E9" s="205"/>
      <c r="F9" s="205"/>
      <c r="G9" s="205"/>
      <c r="H9" s="206"/>
      <c r="I9" s="207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  <c r="V9" s="208"/>
      <c r="W9" s="208"/>
      <c r="X9" s="208"/>
      <c r="Y9" s="208"/>
      <c r="Z9" s="208"/>
      <c r="AA9" s="208"/>
      <c r="AB9" s="208"/>
      <c r="AC9" s="208" t="n">
        <v>0</v>
      </c>
      <c r="AD9" s="208"/>
      <c r="AE9" s="208"/>
      <c r="AF9" s="208"/>
      <c r="AG9" s="208"/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customFormat="false" ht="12.75" hidden="false" customHeight="false" outlineLevel="1" collapsed="false">
      <c r="A10" s="209" t="n">
        <v>1</v>
      </c>
      <c r="B10" s="210" t="s">
        <v>150</v>
      </c>
      <c r="C10" s="211" t="s">
        <v>151</v>
      </c>
      <c r="D10" s="212" t="s">
        <v>152</v>
      </c>
      <c r="E10" s="213" t="n">
        <v>1</v>
      </c>
      <c r="F10" s="214"/>
      <c r="G10" s="215" t="n">
        <f aca="false">ROUND(E10*F10,2)</f>
        <v>0</v>
      </c>
      <c r="H10" s="206" t="s">
        <v>153</v>
      </c>
      <c r="I10" s="207" t="s">
        <v>154</v>
      </c>
      <c r="J10" s="208"/>
      <c r="K10" s="208"/>
      <c r="L10" s="208"/>
      <c r="M10" s="208"/>
      <c r="N10" s="208"/>
      <c r="O10" s="208"/>
      <c r="P10" s="208"/>
      <c r="Q10" s="208"/>
      <c r="R10" s="208"/>
      <c r="S10" s="208"/>
      <c r="T10" s="208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  <c r="AE10" s="208" t="s">
        <v>155</v>
      </c>
      <c r="AF10" s="208"/>
      <c r="AG10" s="208"/>
      <c r="AH10" s="208"/>
      <c r="AI10" s="208"/>
      <c r="AJ10" s="208"/>
      <c r="AK10" s="208"/>
      <c r="AL10" s="208"/>
      <c r="AM10" s="208" t="n">
        <v>21</v>
      </c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customFormat="false" ht="12.75" hidden="false" customHeight="true" outlineLevel="1" collapsed="false">
      <c r="A11" s="204"/>
      <c r="B11" s="216"/>
      <c r="C11" s="217" t="s">
        <v>156</v>
      </c>
      <c r="D11" s="217"/>
      <c r="E11" s="217"/>
      <c r="F11" s="217"/>
      <c r="G11" s="217"/>
      <c r="H11" s="206"/>
      <c r="I11" s="207"/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  <c r="AE11" s="208"/>
      <c r="AF11" s="208"/>
      <c r="AG11" s="208"/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18" t="str">
        <f aca="false">C11</f>
        <v>Geodetické zaměření rohů stavby, stabilizace bodů a sestavení laviček.</v>
      </c>
      <c r="BB11" s="208"/>
      <c r="BC11" s="208"/>
      <c r="BD11" s="208"/>
      <c r="BE11" s="208"/>
      <c r="BF11" s="208"/>
      <c r="BG11" s="208"/>
      <c r="BH11" s="208"/>
    </row>
    <row r="12" customFormat="false" ht="22.5" hidden="false" customHeight="true" outlineLevel="1" collapsed="false">
      <c r="A12" s="204"/>
      <c r="B12" s="216"/>
      <c r="C12" s="217" t="s">
        <v>157</v>
      </c>
      <c r="D12" s="217"/>
      <c r="E12" s="217"/>
      <c r="F12" s="217"/>
      <c r="G12" s="217"/>
      <c r="H12" s="206"/>
      <c r="I12" s="207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  <c r="AE12" s="208"/>
      <c r="AF12" s="208"/>
      <c r="AG12" s="208"/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18" t="str">
        <f aca="false">C12</f>
        <v>Vyhotovení protokolu o vytyčení stavby se seznamem souřadnic vytyčených bodů a jejich polohopisnými (S-JTSK) a výškopisnými (Bpv) hodnotami.</v>
      </c>
      <c r="BB12" s="208"/>
      <c r="BC12" s="208"/>
      <c r="BD12" s="208"/>
      <c r="BE12" s="208"/>
      <c r="BF12" s="208"/>
      <c r="BG12" s="208"/>
      <c r="BH12" s="208"/>
    </row>
    <row r="13" customFormat="false" ht="12.75" hidden="false" customHeight="true" outlineLevel="1" collapsed="false">
      <c r="A13" s="204"/>
      <c r="B13" s="219" t="s">
        <v>149</v>
      </c>
      <c r="C13" s="219"/>
      <c r="D13" s="219"/>
      <c r="E13" s="219"/>
      <c r="F13" s="219"/>
      <c r="G13" s="219"/>
      <c r="H13" s="206"/>
      <c r="I13" s="207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  <c r="U13" s="208"/>
      <c r="V13" s="208"/>
      <c r="W13" s="208"/>
      <c r="X13" s="208"/>
      <c r="Y13" s="208"/>
      <c r="Z13" s="208"/>
      <c r="AA13" s="208"/>
      <c r="AB13" s="208"/>
      <c r="AC13" s="208" t="n">
        <v>0</v>
      </c>
      <c r="AD13" s="208"/>
      <c r="AE13" s="208"/>
      <c r="AF13" s="208"/>
      <c r="AG13" s="208"/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customFormat="false" ht="12.75" hidden="false" customHeight="false" outlineLevel="1" collapsed="false">
      <c r="A14" s="209" t="n">
        <v>2</v>
      </c>
      <c r="B14" s="210" t="s">
        <v>158</v>
      </c>
      <c r="C14" s="211" t="s">
        <v>159</v>
      </c>
      <c r="D14" s="212" t="s">
        <v>152</v>
      </c>
      <c r="E14" s="213" t="n">
        <v>1</v>
      </c>
      <c r="F14" s="214"/>
      <c r="G14" s="215" t="n">
        <f aca="false">ROUND(E14*F14,2)</f>
        <v>0</v>
      </c>
      <c r="H14" s="206" t="s">
        <v>153</v>
      </c>
      <c r="I14" s="207" t="s">
        <v>154</v>
      </c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 t="s">
        <v>155</v>
      </c>
      <c r="AF14" s="208"/>
      <c r="AG14" s="208"/>
      <c r="AH14" s="208"/>
      <c r="AI14" s="208"/>
      <c r="AJ14" s="208"/>
      <c r="AK14" s="208"/>
      <c r="AL14" s="208"/>
      <c r="AM14" s="208" t="n">
        <v>21</v>
      </c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customFormat="false" ht="12.75" hidden="false" customHeight="true" outlineLevel="1" collapsed="false">
      <c r="A15" s="204"/>
      <c r="B15" s="219" t="s">
        <v>160</v>
      </c>
      <c r="C15" s="219"/>
      <c r="D15" s="219"/>
      <c r="E15" s="219"/>
      <c r="F15" s="219"/>
      <c r="G15" s="219"/>
      <c r="H15" s="206"/>
      <c r="I15" s="207"/>
      <c r="J15" s="208"/>
      <c r="K15" s="208"/>
      <c r="L15" s="208"/>
      <c r="M15" s="208"/>
      <c r="N15" s="208"/>
      <c r="O15" s="208"/>
      <c r="P15" s="208"/>
      <c r="Q15" s="208"/>
      <c r="R15" s="208"/>
      <c r="S15" s="208"/>
      <c r="T15" s="208"/>
      <c r="U15" s="208"/>
      <c r="V15" s="208"/>
      <c r="W15" s="208"/>
      <c r="X15" s="208"/>
      <c r="Y15" s="208"/>
      <c r="Z15" s="208"/>
      <c r="AA15" s="208"/>
      <c r="AB15" s="208"/>
      <c r="AC15" s="208" t="n">
        <v>0</v>
      </c>
      <c r="AD15" s="208"/>
      <c r="AE15" s="208"/>
      <c r="AF15" s="208"/>
      <c r="AG15" s="208"/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customFormat="false" ht="12.75" hidden="false" customHeight="false" outlineLevel="1" collapsed="false">
      <c r="A16" s="209" t="n">
        <v>3</v>
      </c>
      <c r="B16" s="210" t="s">
        <v>161</v>
      </c>
      <c r="C16" s="211" t="s">
        <v>162</v>
      </c>
      <c r="D16" s="212" t="s">
        <v>163</v>
      </c>
      <c r="E16" s="213" t="n">
        <v>1</v>
      </c>
      <c r="F16" s="214"/>
      <c r="G16" s="215" t="n">
        <f aca="false">ROUND(E16*F16,2)</f>
        <v>0</v>
      </c>
      <c r="H16" s="206" t="s">
        <v>153</v>
      </c>
      <c r="I16" s="207" t="s">
        <v>154</v>
      </c>
      <c r="J16" s="208"/>
      <c r="K16" s="208"/>
      <c r="L16" s="208"/>
      <c r="M16" s="208"/>
      <c r="N16" s="208"/>
      <c r="O16" s="208"/>
      <c r="P16" s="208"/>
      <c r="Q16" s="208"/>
      <c r="R16" s="208"/>
      <c r="S16" s="208"/>
      <c r="T16" s="208"/>
      <c r="U16" s="208"/>
      <c r="V16" s="208"/>
      <c r="W16" s="208"/>
      <c r="X16" s="208"/>
      <c r="Y16" s="208"/>
      <c r="Z16" s="208"/>
      <c r="AA16" s="208"/>
      <c r="AB16" s="208"/>
      <c r="AC16" s="208"/>
      <c r="AD16" s="208"/>
      <c r="AE16" s="208" t="s">
        <v>155</v>
      </c>
      <c r="AF16" s="208"/>
      <c r="AG16" s="208"/>
      <c r="AH16" s="208"/>
      <c r="AI16" s="208"/>
      <c r="AJ16" s="208"/>
      <c r="AK16" s="208"/>
      <c r="AL16" s="208"/>
      <c r="AM16" s="208" t="n">
        <v>21</v>
      </c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customFormat="false" ht="22.5" hidden="false" customHeight="true" outlineLevel="1" collapsed="false">
      <c r="A17" s="204"/>
      <c r="B17" s="216"/>
      <c r="C17" s="217" t="s">
        <v>164</v>
      </c>
      <c r="D17" s="217"/>
      <c r="E17" s="217"/>
      <c r="F17" s="217"/>
      <c r="G17" s="217"/>
      <c r="H17" s="206"/>
      <c r="I17" s="207"/>
      <c r="J17" s="208"/>
      <c r="K17" s="208"/>
      <c r="L17" s="208"/>
      <c r="M17" s="208"/>
      <c r="N17" s="208"/>
      <c r="O17" s="208"/>
      <c r="P17" s="208"/>
      <c r="Q17" s="208"/>
      <c r="R17" s="208"/>
      <c r="S17" s="208"/>
      <c r="T17" s="208"/>
      <c r="U17" s="208"/>
      <c r="V17" s="208"/>
      <c r="W17" s="208"/>
      <c r="X17" s="208"/>
      <c r="Y17" s="208"/>
      <c r="Z17" s="208"/>
      <c r="AA17" s="208"/>
      <c r="AB17" s="208"/>
      <c r="AC17" s="208"/>
      <c r="AD17" s="208"/>
      <c r="AE17" s="208"/>
      <c r="AF17" s="208"/>
      <c r="AG17" s="208"/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18" t="str">
        <f aca="false">C17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7" s="208"/>
      <c r="BC17" s="208"/>
      <c r="BD17" s="208"/>
      <c r="BE17" s="208"/>
      <c r="BF17" s="208"/>
      <c r="BG17" s="208"/>
      <c r="BH17" s="208"/>
    </row>
    <row r="18" customFormat="false" ht="12.75" hidden="false" customHeight="true" outlineLevel="1" collapsed="false">
      <c r="A18" s="204"/>
      <c r="B18" s="219" t="s">
        <v>160</v>
      </c>
      <c r="C18" s="219"/>
      <c r="D18" s="219"/>
      <c r="E18" s="219"/>
      <c r="F18" s="219"/>
      <c r="G18" s="219"/>
      <c r="H18" s="206"/>
      <c r="I18" s="207"/>
      <c r="J18" s="208"/>
      <c r="K18" s="208"/>
      <c r="L18" s="208"/>
      <c r="M18" s="208"/>
      <c r="N18" s="208"/>
      <c r="O18" s="208"/>
      <c r="P18" s="208"/>
      <c r="Q18" s="208"/>
      <c r="R18" s="208"/>
      <c r="S18" s="208"/>
      <c r="T18" s="208"/>
      <c r="U18" s="208"/>
      <c r="V18" s="208"/>
      <c r="W18" s="208"/>
      <c r="X18" s="208"/>
      <c r="Y18" s="208"/>
      <c r="Z18" s="208"/>
      <c r="AA18" s="208"/>
      <c r="AB18" s="208"/>
      <c r="AC18" s="208" t="n">
        <v>0</v>
      </c>
      <c r="AD18" s="208"/>
      <c r="AE18" s="208"/>
      <c r="AF18" s="208"/>
      <c r="AG18" s="208"/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customFormat="false" ht="12.75" hidden="false" customHeight="false" outlineLevel="1" collapsed="false">
      <c r="A19" s="209" t="n">
        <v>4</v>
      </c>
      <c r="B19" s="210" t="s">
        <v>165</v>
      </c>
      <c r="C19" s="211" t="s">
        <v>166</v>
      </c>
      <c r="D19" s="212" t="s">
        <v>163</v>
      </c>
      <c r="E19" s="213" t="n">
        <v>1</v>
      </c>
      <c r="F19" s="214"/>
      <c r="G19" s="215" t="n">
        <f aca="false">ROUND(E19*F19,2)</f>
        <v>0</v>
      </c>
      <c r="H19" s="206" t="s">
        <v>153</v>
      </c>
      <c r="I19" s="207" t="s">
        <v>154</v>
      </c>
      <c r="J19" s="208"/>
      <c r="K19" s="208"/>
      <c r="L19" s="208"/>
      <c r="M19" s="208"/>
      <c r="N19" s="208"/>
      <c r="O19" s="208"/>
      <c r="P19" s="208"/>
      <c r="Q19" s="208"/>
      <c r="R19" s="208"/>
      <c r="S19" s="208"/>
      <c r="T19" s="208"/>
      <c r="U19" s="208"/>
      <c r="V19" s="208"/>
      <c r="W19" s="208"/>
      <c r="X19" s="208"/>
      <c r="Y19" s="208"/>
      <c r="Z19" s="208"/>
      <c r="AA19" s="208"/>
      <c r="AB19" s="208"/>
      <c r="AC19" s="208"/>
      <c r="AD19" s="208"/>
      <c r="AE19" s="208" t="s">
        <v>155</v>
      </c>
      <c r="AF19" s="208"/>
      <c r="AG19" s="208"/>
      <c r="AH19" s="208"/>
      <c r="AI19" s="208"/>
      <c r="AJ19" s="208"/>
      <c r="AK19" s="208"/>
      <c r="AL19" s="208"/>
      <c r="AM19" s="208" t="n">
        <v>21</v>
      </c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customFormat="false" ht="33.75" hidden="false" customHeight="true" outlineLevel="1" collapsed="false">
      <c r="A20" s="204"/>
      <c r="B20" s="216"/>
      <c r="C20" s="217" t="s">
        <v>167</v>
      </c>
      <c r="D20" s="217"/>
      <c r="E20" s="217"/>
      <c r="F20" s="217"/>
      <c r="G20" s="217"/>
      <c r="H20" s="206"/>
      <c r="I20" s="207"/>
      <c r="J20" s="208"/>
      <c r="K20" s="208"/>
      <c r="L20" s="208"/>
      <c r="M20" s="208"/>
      <c r="N20" s="208"/>
      <c r="O20" s="208"/>
      <c r="P20" s="208"/>
      <c r="Q20" s="208"/>
      <c r="R20" s="208"/>
      <c r="S20" s="208"/>
      <c r="T20" s="208"/>
      <c r="U20" s="208"/>
      <c r="V20" s="208"/>
      <c r="W20" s="208"/>
      <c r="X20" s="208"/>
      <c r="Y20" s="208"/>
      <c r="Z20" s="208"/>
      <c r="AA20" s="208"/>
      <c r="AB20" s="208"/>
      <c r="AC20" s="208"/>
      <c r="AD20" s="208"/>
      <c r="AE20" s="208"/>
      <c r="AF20" s="208"/>
      <c r="AG20" s="208"/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18" t="str">
        <f aca="false">C20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20" s="208"/>
      <c r="BC20" s="208"/>
      <c r="BD20" s="208"/>
      <c r="BE20" s="208"/>
      <c r="BF20" s="208"/>
      <c r="BG20" s="208"/>
      <c r="BH20" s="208"/>
    </row>
    <row r="21" customFormat="false" ht="12.75" hidden="false" customHeight="true" outlineLevel="1" collapsed="false">
      <c r="A21" s="204"/>
      <c r="B21" s="219" t="s">
        <v>160</v>
      </c>
      <c r="C21" s="219"/>
      <c r="D21" s="219"/>
      <c r="E21" s="219"/>
      <c r="F21" s="219"/>
      <c r="G21" s="219"/>
      <c r="H21" s="206"/>
      <c r="I21" s="207"/>
      <c r="J21" s="208"/>
      <c r="K21" s="208"/>
      <c r="L21" s="208"/>
      <c r="M21" s="208"/>
      <c r="N21" s="208"/>
      <c r="O21" s="208"/>
      <c r="P21" s="208"/>
      <c r="Q21" s="208"/>
      <c r="R21" s="208"/>
      <c r="S21" s="208"/>
      <c r="T21" s="208"/>
      <c r="U21" s="208"/>
      <c r="V21" s="208"/>
      <c r="W21" s="208"/>
      <c r="X21" s="208"/>
      <c r="Y21" s="208"/>
      <c r="Z21" s="208"/>
      <c r="AA21" s="208"/>
      <c r="AB21" s="208"/>
      <c r="AC21" s="208" t="n">
        <v>0</v>
      </c>
      <c r="AD21" s="208"/>
      <c r="AE21" s="208"/>
      <c r="AF21" s="208"/>
      <c r="AG21" s="208"/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customFormat="false" ht="12.75" hidden="false" customHeight="false" outlineLevel="1" collapsed="false">
      <c r="A22" s="209" t="n">
        <v>5</v>
      </c>
      <c r="B22" s="210" t="s">
        <v>168</v>
      </c>
      <c r="C22" s="211" t="s">
        <v>169</v>
      </c>
      <c r="D22" s="212" t="s">
        <v>163</v>
      </c>
      <c r="E22" s="213" t="n">
        <v>0.5</v>
      </c>
      <c r="F22" s="214"/>
      <c r="G22" s="215" t="n">
        <f aca="false">ROUND(E22*F22,2)</f>
        <v>0</v>
      </c>
      <c r="H22" s="206" t="s">
        <v>153</v>
      </c>
      <c r="I22" s="207" t="s">
        <v>154</v>
      </c>
      <c r="J22" s="208"/>
      <c r="K22" s="208"/>
      <c r="L22" s="208"/>
      <c r="M22" s="208"/>
      <c r="N22" s="208"/>
      <c r="O22" s="208"/>
      <c r="P22" s="208"/>
      <c r="Q22" s="208"/>
      <c r="R22" s="208"/>
      <c r="S22" s="208"/>
      <c r="T22" s="208"/>
      <c r="U22" s="208"/>
      <c r="V22" s="208"/>
      <c r="W22" s="208"/>
      <c r="X22" s="208"/>
      <c r="Y22" s="208"/>
      <c r="Z22" s="208"/>
      <c r="AA22" s="208"/>
      <c r="AB22" s="208"/>
      <c r="AC22" s="208"/>
      <c r="AD22" s="208"/>
      <c r="AE22" s="208" t="s">
        <v>155</v>
      </c>
      <c r="AF22" s="208"/>
      <c r="AG22" s="208"/>
      <c r="AH22" s="208"/>
      <c r="AI22" s="208"/>
      <c r="AJ22" s="208"/>
      <c r="AK22" s="208"/>
      <c r="AL22" s="208"/>
      <c r="AM22" s="208" t="n">
        <v>21</v>
      </c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customFormat="false" ht="22.5" hidden="false" customHeight="true" outlineLevel="1" collapsed="false">
      <c r="A23" s="204"/>
      <c r="B23" s="216"/>
      <c r="C23" s="217" t="s">
        <v>170</v>
      </c>
      <c r="D23" s="217"/>
      <c r="E23" s="217"/>
      <c r="F23" s="217"/>
      <c r="G23" s="217"/>
      <c r="H23" s="206"/>
      <c r="I23" s="207"/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/>
      <c r="AF23" s="208"/>
      <c r="AG23" s="208"/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18" t="str">
        <f aca="false">C23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23" s="208"/>
      <c r="BC23" s="208"/>
      <c r="BD23" s="208"/>
      <c r="BE23" s="208"/>
      <c r="BF23" s="208"/>
      <c r="BG23" s="208"/>
      <c r="BH23" s="208"/>
    </row>
    <row r="24" customFormat="false" ht="12.75" hidden="false" customHeight="false" outlineLevel="0" collapsed="false">
      <c r="A24" s="196" t="s">
        <v>147</v>
      </c>
      <c r="B24" s="197" t="s">
        <v>113</v>
      </c>
      <c r="C24" s="198" t="s">
        <v>114</v>
      </c>
      <c r="D24" s="199"/>
      <c r="E24" s="200"/>
      <c r="F24" s="220" t="n">
        <f aca="false">SUM(G25:G72)</f>
        <v>0</v>
      </c>
      <c r="G24" s="220"/>
      <c r="H24" s="202"/>
      <c r="I24" s="203"/>
      <c r="AE24" s="0" t="s">
        <v>148</v>
      </c>
    </row>
    <row r="25" customFormat="false" ht="12.75" hidden="false" customHeight="true" outlineLevel="1" collapsed="false">
      <c r="A25" s="204"/>
      <c r="B25" s="205" t="s">
        <v>171</v>
      </c>
      <c r="C25" s="205"/>
      <c r="D25" s="205"/>
      <c r="E25" s="205"/>
      <c r="F25" s="205"/>
      <c r="G25" s="205"/>
      <c r="H25" s="206"/>
      <c r="I25" s="207"/>
      <c r="J25" s="208"/>
      <c r="K25" s="208"/>
      <c r="L25" s="208"/>
      <c r="M25" s="208"/>
      <c r="N25" s="208"/>
      <c r="O25" s="208"/>
      <c r="P25" s="208"/>
      <c r="Q25" s="208"/>
      <c r="R25" s="208"/>
      <c r="S25" s="208"/>
      <c r="T25" s="208"/>
      <c r="U25" s="208"/>
      <c r="V25" s="208"/>
      <c r="W25" s="208"/>
      <c r="X25" s="208"/>
      <c r="Y25" s="208"/>
      <c r="Z25" s="208"/>
      <c r="AA25" s="208"/>
      <c r="AB25" s="208"/>
      <c r="AC25" s="208" t="n">
        <v>0</v>
      </c>
      <c r="AD25" s="208"/>
      <c r="AE25" s="208"/>
      <c r="AF25" s="208"/>
      <c r="AG25" s="208"/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customFormat="false" ht="22.5" hidden="false" customHeight="true" outlineLevel="1" collapsed="false">
      <c r="A26" s="204"/>
      <c r="B26" s="219" t="s">
        <v>172</v>
      </c>
      <c r="C26" s="219"/>
      <c r="D26" s="219"/>
      <c r="E26" s="219"/>
      <c r="F26" s="219"/>
      <c r="G26" s="219"/>
      <c r="H26" s="206"/>
      <c r="I26" s="207"/>
      <c r="J26" s="208"/>
      <c r="K26" s="208"/>
      <c r="L26" s="208"/>
      <c r="M26" s="208"/>
      <c r="N26" s="208"/>
      <c r="O26" s="208"/>
      <c r="P26" s="208"/>
      <c r="Q26" s="208"/>
      <c r="R26" s="208"/>
      <c r="S26" s="208"/>
      <c r="T26" s="208"/>
      <c r="U26" s="208"/>
      <c r="V26" s="208"/>
      <c r="W26" s="208"/>
      <c r="X26" s="208"/>
      <c r="Y26" s="208"/>
      <c r="Z26" s="208"/>
      <c r="AA26" s="208"/>
      <c r="AB26" s="208"/>
      <c r="AC26" s="208"/>
      <c r="AD26" s="208"/>
      <c r="AE26" s="208" t="s">
        <v>173</v>
      </c>
      <c r="AF26" s="208"/>
      <c r="AG26" s="208"/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18" t="str">
        <f aca="false">B26</f>
        <v>Náklady dodavatele vyplývající z povinností dodavatele stanovených obchodními podmínkami před zahájením stavebních prací. Tato skupina zahrnuje zejména náklady na přípravné činnosti.</v>
      </c>
      <c r="BA26" s="208"/>
      <c r="BB26" s="208"/>
      <c r="BC26" s="208"/>
      <c r="BD26" s="208"/>
      <c r="BE26" s="208"/>
      <c r="BF26" s="208"/>
      <c r="BG26" s="208"/>
      <c r="BH26" s="208"/>
    </row>
    <row r="27" customFormat="false" ht="12.75" hidden="false" customHeight="false" outlineLevel="1" collapsed="false">
      <c r="A27" s="209" t="n">
        <v>6</v>
      </c>
      <c r="B27" s="210" t="s">
        <v>174</v>
      </c>
      <c r="C27" s="211" t="s">
        <v>175</v>
      </c>
      <c r="D27" s="212" t="s">
        <v>152</v>
      </c>
      <c r="E27" s="213" t="n">
        <v>1</v>
      </c>
      <c r="F27" s="214"/>
      <c r="G27" s="215" t="n">
        <f aca="false">ROUND(E27*F27,2)</f>
        <v>0</v>
      </c>
      <c r="H27" s="206" t="s">
        <v>153</v>
      </c>
      <c r="I27" s="207" t="s">
        <v>154</v>
      </c>
      <c r="J27" s="208"/>
      <c r="K27" s="208"/>
      <c r="L27" s="208"/>
      <c r="M27" s="208"/>
      <c r="N27" s="208"/>
      <c r="O27" s="208"/>
      <c r="P27" s="208"/>
      <c r="Q27" s="208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  <c r="AE27" s="208" t="s">
        <v>155</v>
      </c>
      <c r="AF27" s="208"/>
      <c r="AG27" s="208"/>
      <c r="AH27" s="208"/>
      <c r="AI27" s="208"/>
      <c r="AJ27" s="208"/>
      <c r="AK27" s="208"/>
      <c r="AL27" s="208"/>
      <c r="AM27" s="208" t="n">
        <v>21</v>
      </c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customFormat="false" ht="45" hidden="false" customHeight="true" outlineLevel="1" collapsed="false">
      <c r="A28" s="204"/>
      <c r="B28" s="216"/>
      <c r="C28" s="217" t="s">
        <v>176</v>
      </c>
      <c r="D28" s="217"/>
      <c r="E28" s="217"/>
      <c r="F28" s="217"/>
      <c r="G28" s="217"/>
      <c r="H28" s="206"/>
      <c r="I28" s="207"/>
      <c r="J28" s="208"/>
      <c r="K28" s="208"/>
      <c r="L28" s="208"/>
      <c r="M28" s="208"/>
      <c r="N28" s="208"/>
      <c r="O28" s="208"/>
      <c r="P28" s="208"/>
      <c r="Q28" s="208"/>
      <c r="R28" s="208"/>
      <c r="S28" s="208"/>
      <c r="T28" s="208"/>
      <c r="U28" s="208"/>
      <c r="V28" s="208"/>
      <c r="W28" s="208"/>
      <c r="X28" s="208"/>
      <c r="Y28" s="208"/>
      <c r="Z28" s="208"/>
      <c r="AA28" s="208"/>
      <c r="AB28" s="208"/>
      <c r="AC28" s="208"/>
      <c r="AD28" s="208"/>
      <c r="AE28" s="208"/>
      <c r="AF28" s="208"/>
      <c r="AG28" s="208"/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18" t="str">
        <f aca="false">C28</f>
        <v>Náklady na provedení průzkumů nebo doplnění stávajících průzkumů, pokud je obchodní podmínky vyžadují a tyto průzkumy nejsou v dostatečném rozsahu součástí projektové dokumentace. Jedná se zejména o Geologický – inženýrsko-geologický / radonový / hydrogeologický / pedologický průzkum, botanický a zoologický průzkum, stavební průzkum – umělecko historický / stavebně statický a případný průzkum výskytu nebezpečných látek – odpadu / munice / výbušnin apod.</v>
      </c>
      <c r="BB28" s="208"/>
      <c r="BC28" s="208"/>
      <c r="BD28" s="208"/>
      <c r="BE28" s="208"/>
      <c r="BF28" s="208"/>
      <c r="BG28" s="208"/>
      <c r="BH28" s="208"/>
    </row>
    <row r="29" customFormat="false" ht="12.75" hidden="false" customHeight="true" outlineLevel="1" collapsed="false">
      <c r="A29" s="204"/>
      <c r="B29" s="219" t="s">
        <v>177</v>
      </c>
      <c r="C29" s="219"/>
      <c r="D29" s="219"/>
      <c r="E29" s="219"/>
      <c r="F29" s="219"/>
      <c r="G29" s="219"/>
      <c r="H29" s="206"/>
      <c r="I29" s="207"/>
      <c r="J29" s="208"/>
      <c r="K29" s="208"/>
      <c r="L29" s="208"/>
      <c r="M29" s="208"/>
      <c r="N29" s="208"/>
      <c r="O29" s="208"/>
      <c r="P29" s="208"/>
      <c r="Q29" s="208"/>
      <c r="R29" s="208"/>
      <c r="S29" s="208"/>
      <c r="T29" s="208"/>
      <c r="U29" s="208"/>
      <c r="V29" s="208"/>
      <c r="W29" s="208"/>
      <c r="X29" s="208"/>
      <c r="Y29" s="208"/>
      <c r="Z29" s="208"/>
      <c r="AA29" s="208"/>
      <c r="AB29" s="208"/>
      <c r="AC29" s="208" t="n">
        <v>0</v>
      </c>
      <c r="AD29" s="208"/>
      <c r="AE29" s="208"/>
      <c r="AF29" s="208"/>
      <c r="AG29" s="208"/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customFormat="false" ht="12.75" hidden="false" customHeight="true" outlineLevel="1" collapsed="false">
      <c r="A30" s="204"/>
      <c r="B30" s="219" t="s">
        <v>178</v>
      </c>
      <c r="C30" s="219"/>
      <c r="D30" s="219"/>
      <c r="E30" s="219"/>
      <c r="F30" s="219"/>
      <c r="G30" s="219"/>
      <c r="H30" s="206"/>
      <c r="I30" s="207"/>
      <c r="J30" s="208"/>
      <c r="K30" s="208"/>
      <c r="L30" s="208"/>
      <c r="M30" s="208"/>
      <c r="N30" s="208"/>
      <c r="O30" s="208"/>
      <c r="P30" s="208"/>
      <c r="Q30" s="208"/>
      <c r="R30" s="208"/>
      <c r="S30" s="208"/>
      <c r="T30" s="208"/>
      <c r="U30" s="208"/>
      <c r="V30" s="208"/>
      <c r="W30" s="208"/>
      <c r="X30" s="208"/>
      <c r="Y30" s="208"/>
      <c r="Z30" s="208"/>
      <c r="AA30" s="208"/>
      <c r="AB30" s="208"/>
      <c r="AC30" s="208"/>
      <c r="AD30" s="208"/>
      <c r="AE30" s="208" t="s">
        <v>173</v>
      </c>
      <c r="AF30" s="208"/>
      <c r="AG30" s="208"/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customFormat="false" ht="12.75" hidden="false" customHeight="false" outlineLevel="1" collapsed="false">
      <c r="A31" s="209" t="n">
        <v>7</v>
      </c>
      <c r="B31" s="210" t="s">
        <v>179</v>
      </c>
      <c r="C31" s="211" t="s">
        <v>180</v>
      </c>
      <c r="D31" s="212" t="s">
        <v>152</v>
      </c>
      <c r="E31" s="213" t="n">
        <v>1</v>
      </c>
      <c r="F31" s="214"/>
      <c r="G31" s="215" t="n">
        <f aca="false">ROUND(E31*F31,2)</f>
        <v>0</v>
      </c>
      <c r="H31" s="206" t="s">
        <v>153</v>
      </c>
      <c r="I31" s="207" t="s">
        <v>154</v>
      </c>
      <c r="J31" s="208"/>
      <c r="K31" s="208"/>
      <c r="L31" s="208"/>
      <c r="M31" s="208"/>
      <c r="N31" s="208"/>
      <c r="O31" s="208"/>
      <c r="P31" s="208"/>
      <c r="Q31" s="208"/>
      <c r="R31" s="208"/>
      <c r="S31" s="208"/>
      <c r="T31" s="208"/>
      <c r="U31" s="208"/>
      <c r="V31" s="208"/>
      <c r="W31" s="208"/>
      <c r="X31" s="208"/>
      <c r="Y31" s="208"/>
      <c r="Z31" s="208"/>
      <c r="AA31" s="208"/>
      <c r="AB31" s="208"/>
      <c r="AC31" s="208"/>
      <c r="AD31" s="208"/>
      <c r="AE31" s="208" t="s">
        <v>155</v>
      </c>
      <c r="AF31" s="208"/>
      <c r="AG31" s="208"/>
      <c r="AH31" s="208"/>
      <c r="AI31" s="208"/>
      <c r="AJ31" s="208"/>
      <c r="AK31" s="208"/>
      <c r="AL31" s="208"/>
      <c r="AM31" s="208" t="n">
        <v>21</v>
      </c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customFormat="false" ht="33.75" hidden="false" customHeight="true" outlineLevel="1" collapsed="false">
      <c r="A32" s="204"/>
      <c r="B32" s="216"/>
      <c r="C32" s="217" t="s">
        <v>181</v>
      </c>
      <c r="D32" s="217"/>
      <c r="E32" s="217"/>
      <c r="F32" s="217"/>
      <c r="G32" s="217"/>
      <c r="H32" s="206"/>
      <c r="I32" s="207"/>
      <c r="J32" s="208"/>
      <c r="K32" s="208"/>
      <c r="L32" s="208"/>
      <c r="M32" s="208"/>
      <c r="N32" s="208"/>
      <c r="O32" s="208"/>
      <c r="P32" s="208"/>
      <c r="Q32" s="208"/>
      <c r="R32" s="208"/>
      <c r="S32" s="208"/>
      <c r="T32" s="208"/>
      <c r="U32" s="208"/>
      <c r="V32" s="208"/>
      <c r="W32" s="208"/>
      <c r="X32" s="208"/>
      <c r="Y32" s="208"/>
      <c r="Z32" s="208"/>
      <c r="AA32" s="208"/>
      <c r="AB32" s="208"/>
      <c r="AC32" s="208"/>
      <c r="AD32" s="208"/>
      <c r="AE32" s="208"/>
      <c r="AF32" s="208"/>
      <c r="AG32" s="208"/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18" t="str">
        <f aca="false">C32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32" s="208"/>
      <c r="BC32" s="208"/>
      <c r="BD32" s="208"/>
      <c r="BE32" s="208"/>
      <c r="BF32" s="208"/>
      <c r="BG32" s="208"/>
      <c r="BH32" s="208"/>
    </row>
    <row r="33" customFormat="false" ht="12.75" hidden="false" customHeight="true" outlineLevel="1" collapsed="false">
      <c r="A33" s="204"/>
      <c r="B33" s="219" t="s">
        <v>177</v>
      </c>
      <c r="C33" s="219"/>
      <c r="D33" s="219"/>
      <c r="E33" s="219"/>
      <c r="F33" s="219"/>
      <c r="G33" s="219"/>
      <c r="H33" s="206"/>
      <c r="I33" s="207"/>
      <c r="J33" s="208"/>
      <c r="K33" s="208"/>
      <c r="L33" s="208"/>
      <c r="M33" s="208"/>
      <c r="N33" s="208"/>
      <c r="O33" s="208"/>
      <c r="P33" s="208"/>
      <c r="Q33" s="208"/>
      <c r="R33" s="208"/>
      <c r="S33" s="208"/>
      <c r="T33" s="208"/>
      <c r="U33" s="208"/>
      <c r="V33" s="208"/>
      <c r="W33" s="208"/>
      <c r="X33" s="208"/>
      <c r="Y33" s="208"/>
      <c r="Z33" s="208"/>
      <c r="AA33" s="208"/>
      <c r="AB33" s="208"/>
      <c r="AC33" s="208" t="n">
        <v>0</v>
      </c>
      <c r="AD33" s="208"/>
      <c r="AE33" s="208"/>
      <c r="AF33" s="208"/>
      <c r="AG33" s="208"/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customFormat="false" ht="12.75" hidden="false" customHeight="true" outlineLevel="1" collapsed="false">
      <c r="A34" s="204"/>
      <c r="B34" s="219" t="s">
        <v>178</v>
      </c>
      <c r="C34" s="219"/>
      <c r="D34" s="219"/>
      <c r="E34" s="219"/>
      <c r="F34" s="219"/>
      <c r="G34" s="219"/>
      <c r="H34" s="206"/>
      <c r="I34" s="207"/>
      <c r="J34" s="208"/>
      <c r="K34" s="208"/>
      <c r="L34" s="208"/>
      <c r="M34" s="208"/>
      <c r="N34" s="208"/>
      <c r="O34" s="208"/>
      <c r="P34" s="208"/>
      <c r="Q34" s="208"/>
      <c r="R34" s="208"/>
      <c r="S34" s="208"/>
      <c r="T34" s="208"/>
      <c r="U34" s="208"/>
      <c r="V34" s="208"/>
      <c r="W34" s="208"/>
      <c r="X34" s="208"/>
      <c r="Y34" s="208"/>
      <c r="Z34" s="208"/>
      <c r="AA34" s="208"/>
      <c r="AB34" s="208"/>
      <c r="AC34" s="208"/>
      <c r="AD34" s="208"/>
      <c r="AE34" s="208" t="s">
        <v>173</v>
      </c>
      <c r="AF34" s="208"/>
      <c r="AG34" s="208"/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customFormat="false" ht="12.75" hidden="false" customHeight="false" outlineLevel="1" collapsed="false">
      <c r="A35" s="209" t="n">
        <v>8</v>
      </c>
      <c r="B35" s="210" t="s">
        <v>182</v>
      </c>
      <c r="C35" s="211" t="s">
        <v>183</v>
      </c>
      <c r="D35" s="212" t="s">
        <v>152</v>
      </c>
      <c r="E35" s="213" t="n">
        <v>1</v>
      </c>
      <c r="F35" s="214"/>
      <c r="G35" s="215" t="n">
        <f aca="false">ROUND(E35*F35,2)</f>
        <v>0</v>
      </c>
      <c r="H35" s="206" t="s">
        <v>153</v>
      </c>
      <c r="I35" s="207" t="s">
        <v>154</v>
      </c>
      <c r="J35" s="208"/>
      <c r="K35" s="208"/>
      <c r="L35" s="208"/>
      <c r="M35" s="208"/>
      <c r="N35" s="208"/>
      <c r="O35" s="208"/>
      <c r="P35" s="208"/>
      <c r="Q35" s="208"/>
      <c r="R35" s="208"/>
      <c r="S35" s="208"/>
      <c r="T35" s="208"/>
      <c r="U35" s="208"/>
      <c r="V35" s="208"/>
      <c r="W35" s="208"/>
      <c r="X35" s="208"/>
      <c r="Y35" s="208"/>
      <c r="Z35" s="208"/>
      <c r="AA35" s="208"/>
      <c r="AB35" s="208"/>
      <c r="AC35" s="208"/>
      <c r="AD35" s="208"/>
      <c r="AE35" s="208" t="s">
        <v>155</v>
      </c>
      <c r="AF35" s="208"/>
      <c r="AG35" s="208"/>
      <c r="AH35" s="208"/>
      <c r="AI35" s="208"/>
      <c r="AJ35" s="208"/>
      <c r="AK35" s="208"/>
      <c r="AL35" s="208"/>
      <c r="AM35" s="208" t="n">
        <v>21</v>
      </c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customFormat="false" ht="22.5" hidden="false" customHeight="true" outlineLevel="1" collapsed="false">
      <c r="A36" s="204"/>
      <c r="B36" s="216"/>
      <c r="C36" s="217" t="s">
        <v>184</v>
      </c>
      <c r="D36" s="217"/>
      <c r="E36" s="217"/>
      <c r="F36" s="217"/>
      <c r="G36" s="217"/>
      <c r="H36" s="206"/>
      <c r="I36" s="207"/>
      <c r="J36" s="208"/>
      <c r="K36" s="208"/>
      <c r="L36" s="208"/>
      <c r="M36" s="208"/>
      <c r="N36" s="208"/>
      <c r="O36" s="208"/>
      <c r="P36" s="208"/>
      <c r="Q36" s="208"/>
      <c r="R36" s="208"/>
      <c r="S36" s="208"/>
      <c r="T36" s="208"/>
      <c r="U36" s="208"/>
      <c r="V36" s="208"/>
      <c r="W36" s="208"/>
      <c r="X36" s="208"/>
      <c r="Y36" s="208"/>
      <c r="Z36" s="208"/>
      <c r="AA36" s="208"/>
      <c r="AB36" s="208"/>
      <c r="AC36" s="208"/>
      <c r="AD36" s="208"/>
      <c r="AE36" s="208"/>
      <c r="AF36" s="208"/>
      <c r="AG36" s="208"/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18" t="str">
        <f aca="false">C36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36" s="208"/>
      <c r="BC36" s="208"/>
      <c r="BD36" s="208"/>
      <c r="BE36" s="208"/>
      <c r="BF36" s="208"/>
      <c r="BG36" s="208"/>
      <c r="BH36" s="208"/>
    </row>
    <row r="37" customFormat="false" ht="12.75" hidden="false" customHeight="true" outlineLevel="1" collapsed="false">
      <c r="A37" s="204"/>
      <c r="B37" s="219" t="s">
        <v>185</v>
      </c>
      <c r="C37" s="219"/>
      <c r="D37" s="219"/>
      <c r="E37" s="219"/>
      <c r="F37" s="219"/>
      <c r="G37" s="219"/>
      <c r="H37" s="206"/>
      <c r="I37" s="207"/>
      <c r="J37" s="208"/>
      <c r="K37" s="208"/>
      <c r="L37" s="208"/>
      <c r="M37" s="208"/>
      <c r="N37" s="208"/>
      <c r="O37" s="208"/>
      <c r="P37" s="208"/>
      <c r="Q37" s="208"/>
      <c r="R37" s="208"/>
      <c r="S37" s="208"/>
      <c r="T37" s="208"/>
      <c r="U37" s="208"/>
      <c r="V37" s="208"/>
      <c r="W37" s="208"/>
      <c r="X37" s="208"/>
      <c r="Y37" s="208"/>
      <c r="Z37" s="208"/>
      <c r="AA37" s="208"/>
      <c r="AB37" s="208"/>
      <c r="AC37" s="208" t="n">
        <v>0</v>
      </c>
      <c r="AD37" s="208"/>
      <c r="AE37" s="208"/>
      <c r="AF37" s="208"/>
      <c r="AG37" s="208"/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customFormat="false" ht="22.5" hidden="false" customHeight="true" outlineLevel="1" collapsed="false">
      <c r="A38" s="204"/>
      <c r="B38" s="219" t="s">
        <v>186</v>
      </c>
      <c r="C38" s="219"/>
      <c r="D38" s="219"/>
      <c r="E38" s="219"/>
      <c r="F38" s="219"/>
      <c r="G38" s="219"/>
      <c r="H38" s="206"/>
      <c r="I38" s="207"/>
      <c r="J38" s="208"/>
      <c r="K38" s="208"/>
      <c r="L38" s="208"/>
      <c r="M38" s="208"/>
      <c r="N38" s="208"/>
      <c r="O38" s="208"/>
      <c r="P38" s="208"/>
      <c r="Q38" s="208"/>
      <c r="R38" s="208"/>
      <c r="S38" s="208"/>
      <c r="T38" s="208"/>
      <c r="U38" s="208"/>
      <c r="V38" s="208"/>
      <c r="W38" s="208"/>
      <c r="X38" s="208"/>
      <c r="Y38" s="208"/>
      <c r="Z38" s="208"/>
      <c r="AA38" s="208"/>
      <c r="AB38" s="208"/>
      <c r="AC38" s="208"/>
      <c r="AD38" s="208"/>
      <c r="AE38" s="208" t="s">
        <v>173</v>
      </c>
      <c r="AF38" s="208"/>
      <c r="AG38" s="208"/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18" t="str">
        <f aca="false">B38</f>
        <v>Náklady zhotovitele, související s prováděním zkoušek a revizí předepsaných technickými normami nebo objednatelem a které jsou pro provedení díla nezbytné.</v>
      </c>
      <c r="BA38" s="208"/>
      <c r="BB38" s="208"/>
      <c r="BC38" s="208"/>
      <c r="BD38" s="208"/>
      <c r="BE38" s="208"/>
      <c r="BF38" s="208"/>
      <c r="BG38" s="208"/>
      <c r="BH38" s="208"/>
    </row>
    <row r="39" customFormat="false" ht="12.75" hidden="false" customHeight="false" outlineLevel="1" collapsed="false">
      <c r="A39" s="209" t="n">
        <v>9</v>
      </c>
      <c r="B39" s="210" t="s">
        <v>187</v>
      </c>
      <c r="C39" s="211" t="s">
        <v>188</v>
      </c>
      <c r="D39" s="212" t="s">
        <v>152</v>
      </c>
      <c r="E39" s="213" t="n">
        <v>1</v>
      </c>
      <c r="F39" s="214"/>
      <c r="G39" s="215" t="n">
        <f aca="false">ROUND(E39*F39,2)</f>
        <v>0</v>
      </c>
      <c r="H39" s="206" t="s">
        <v>153</v>
      </c>
      <c r="I39" s="207" t="s">
        <v>154</v>
      </c>
      <c r="J39" s="208"/>
      <c r="K39" s="208"/>
      <c r="L39" s="208"/>
      <c r="M39" s="208"/>
      <c r="N39" s="208"/>
      <c r="O39" s="208"/>
      <c r="P39" s="208"/>
      <c r="Q39" s="208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  <c r="AE39" s="208" t="s">
        <v>155</v>
      </c>
      <c r="AF39" s="208"/>
      <c r="AG39" s="208"/>
      <c r="AH39" s="208"/>
      <c r="AI39" s="208"/>
      <c r="AJ39" s="208"/>
      <c r="AK39" s="208"/>
      <c r="AL39" s="208"/>
      <c r="AM39" s="208" t="n">
        <v>21</v>
      </c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customFormat="false" ht="22.5" hidden="false" customHeight="true" outlineLevel="1" collapsed="false">
      <c r="A40" s="204"/>
      <c r="B40" s="216"/>
      <c r="C40" s="217" t="s">
        <v>186</v>
      </c>
      <c r="D40" s="217"/>
      <c r="E40" s="217"/>
      <c r="F40" s="217"/>
      <c r="G40" s="217"/>
      <c r="H40" s="206"/>
      <c r="I40" s="207"/>
      <c r="J40" s="208"/>
      <c r="K40" s="208"/>
      <c r="L40" s="208"/>
      <c r="M40" s="208"/>
      <c r="N40" s="208"/>
      <c r="O40" s="208"/>
      <c r="P40" s="208"/>
      <c r="Q40" s="208"/>
      <c r="R40" s="208"/>
      <c r="S40" s="208"/>
      <c r="T40" s="208"/>
      <c r="U40" s="208"/>
      <c r="V40" s="208"/>
      <c r="W40" s="208"/>
      <c r="X40" s="208"/>
      <c r="Y40" s="208"/>
      <c r="Z40" s="208"/>
      <c r="AA40" s="208"/>
      <c r="AB40" s="208"/>
      <c r="AC40" s="208"/>
      <c r="AD40" s="208"/>
      <c r="AE40" s="208"/>
      <c r="AF40" s="208"/>
      <c r="AG40" s="208"/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18" t="str">
        <f aca="false">C40</f>
        <v>Náklady zhotovitele, související s prováděním zkoušek a revizí předepsaných technickými normami nebo objednatelem a které jsou pro provedení díla nezbytné.</v>
      </c>
      <c r="BB40" s="208"/>
      <c r="BC40" s="208"/>
      <c r="BD40" s="208"/>
      <c r="BE40" s="208"/>
      <c r="BF40" s="208"/>
      <c r="BG40" s="208"/>
      <c r="BH40" s="208"/>
    </row>
    <row r="41" customFormat="false" ht="12.75" hidden="false" customHeight="true" outlineLevel="1" collapsed="false">
      <c r="A41" s="204"/>
      <c r="B41" s="219" t="s">
        <v>185</v>
      </c>
      <c r="C41" s="219"/>
      <c r="D41" s="219"/>
      <c r="E41" s="219"/>
      <c r="F41" s="219"/>
      <c r="G41" s="219"/>
      <c r="H41" s="206"/>
      <c r="I41" s="207"/>
      <c r="J41" s="208"/>
      <c r="K41" s="208"/>
      <c r="L41" s="208"/>
      <c r="M41" s="208"/>
      <c r="N41" s="208"/>
      <c r="O41" s="208"/>
      <c r="P41" s="208"/>
      <c r="Q41" s="208"/>
      <c r="R41" s="208"/>
      <c r="S41" s="208"/>
      <c r="T41" s="208"/>
      <c r="U41" s="208"/>
      <c r="V41" s="208"/>
      <c r="W41" s="208"/>
      <c r="X41" s="208"/>
      <c r="Y41" s="208"/>
      <c r="Z41" s="208"/>
      <c r="AA41" s="208"/>
      <c r="AB41" s="208"/>
      <c r="AC41" s="208" t="n">
        <v>0</v>
      </c>
      <c r="AD41" s="208"/>
      <c r="AE41" s="208"/>
      <c r="AF41" s="208"/>
      <c r="AG41" s="208"/>
      <c r="AH41" s="208"/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customFormat="false" ht="22.5" hidden="false" customHeight="true" outlineLevel="1" collapsed="false">
      <c r="A42" s="204"/>
      <c r="B42" s="219" t="s">
        <v>186</v>
      </c>
      <c r="C42" s="219"/>
      <c r="D42" s="219"/>
      <c r="E42" s="219"/>
      <c r="F42" s="219"/>
      <c r="G42" s="219"/>
      <c r="H42" s="206"/>
      <c r="I42" s="207"/>
      <c r="J42" s="208"/>
      <c r="K42" s="208"/>
      <c r="L42" s="208"/>
      <c r="M42" s="208"/>
      <c r="N42" s="208"/>
      <c r="O42" s="208"/>
      <c r="P42" s="208"/>
      <c r="Q42" s="208"/>
      <c r="R42" s="208"/>
      <c r="S42" s="208"/>
      <c r="T42" s="208"/>
      <c r="U42" s="208"/>
      <c r="V42" s="208"/>
      <c r="W42" s="208"/>
      <c r="X42" s="208"/>
      <c r="Y42" s="208"/>
      <c r="Z42" s="208"/>
      <c r="AA42" s="208"/>
      <c r="AB42" s="208"/>
      <c r="AC42" s="208"/>
      <c r="AD42" s="208"/>
      <c r="AE42" s="208" t="s">
        <v>173</v>
      </c>
      <c r="AF42" s="208"/>
      <c r="AG42" s="208"/>
      <c r="AH42" s="208"/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18" t="str">
        <f aca="false">B42</f>
        <v>Náklady zhotovitele, související s prováděním zkoušek a revizí předepsaných technickými normami nebo objednatelem a které jsou pro provedení díla nezbytné.</v>
      </c>
      <c r="BA42" s="208"/>
      <c r="BB42" s="208"/>
      <c r="BC42" s="208"/>
      <c r="BD42" s="208"/>
      <c r="BE42" s="208"/>
      <c r="BF42" s="208"/>
      <c r="BG42" s="208"/>
      <c r="BH42" s="208"/>
    </row>
    <row r="43" customFormat="false" ht="12.75" hidden="false" customHeight="false" outlineLevel="1" collapsed="false">
      <c r="A43" s="209" t="n">
        <v>10</v>
      </c>
      <c r="B43" s="210" t="s">
        <v>189</v>
      </c>
      <c r="C43" s="211" t="s">
        <v>190</v>
      </c>
      <c r="D43" s="212" t="s">
        <v>152</v>
      </c>
      <c r="E43" s="213" t="n">
        <v>1</v>
      </c>
      <c r="F43" s="214"/>
      <c r="G43" s="215" t="n">
        <f aca="false">ROUND(E43*F43,2)</f>
        <v>0</v>
      </c>
      <c r="H43" s="206" t="s">
        <v>153</v>
      </c>
      <c r="I43" s="207" t="s">
        <v>154</v>
      </c>
      <c r="J43" s="208"/>
      <c r="K43" s="208"/>
      <c r="L43" s="208"/>
      <c r="M43" s="208"/>
      <c r="N43" s="208"/>
      <c r="O43" s="208"/>
      <c r="P43" s="208"/>
      <c r="Q43" s="208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  <c r="AE43" s="208" t="s">
        <v>155</v>
      </c>
      <c r="AF43" s="208"/>
      <c r="AG43" s="208"/>
      <c r="AH43" s="208"/>
      <c r="AI43" s="208"/>
      <c r="AJ43" s="208"/>
      <c r="AK43" s="208"/>
      <c r="AL43" s="208"/>
      <c r="AM43" s="208" t="n">
        <v>21</v>
      </c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customFormat="false" ht="12.75" hidden="false" customHeight="true" outlineLevel="1" collapsed="false">
      <c r="A44" s="204"/>
      <c r="B44" s="216"/>
      <c r="C44" s="217" t="s">
        <v>191</v>
      </c>
      <c r="D44" s="217"/>
      <c r="E44" s="217"/>
      <c r="F44" s="217"/>
      <c r="G44" s="217"/>
      <c r="H44" s="206"/>
      <c r="I44" s="207"/>
      <c r="J44" s="208"/>
      <c r="K44" s="208"/>
      <c r="L44" s="208"/>
      <c r="M44" s="208"/>
      <c r="N44" s="208"/>
      <c r="O44" s="208"/>
      <c r="P44" s="208"/>
      <c r="Q44" s="208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  <c r="AE44" s="208"/>
      <c r="AF44" s="208"/>
      <c r="AG44" s="208"/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18" t="str">
        <f aca="false">C44</f>
        <v>Náklady zhotovitele na účast na zkušebním provozu včetně všech rizik vyplývajících z nutnosti zásahu či úprav zkoušeného zařízení.</v>
      </c>
      <c r="BB44" s="208"/>
      <c r="BC44" s="208"/>
      <c r="BD44" s="208"/>
      <c r="BE44" s="208"/>
      <c r="BF44" s="208"/>
      <c r="BG44" s="208"/>
      <c r="BH44" s="208"/>
    </row>
    <row r="45" customFormat="false" ht="12.75" hidden="false" customHeight="true" outlineLevel="1" collapsed="false">
      <c r="A45" s="204"/>
      <c r="B45" s="219" t="s">
        <v>185</v>
      </c>
      <c r="C45" s="219"/>
      <c r="D45" s="219"/>
      <c r="E45" s="219"/>
      <c r="F45" s="219"/>
      <c r="G45" s="219"/>
      <c r="H45" s="206"/>
      <c r="I45" s="207"/>
      <c r="J45" s="208"/>
      <c r="K45" s="208"/>
      <c r="L45" s="208"/>
      <c r="M45" s="208"/>
      <c r="N45" s="208"/>
      <c r="O45" s="208"/>
      <c r="P45" s="208"/>
      <c r="Q45" s="208"/>
      <c r="R45" s="208"/>
      <c r="S45" s="208"/>
      <c r="T45" s="208"/>
      <c r="U45" s="208"/>
      <c r="V45" s="208"/>
      <c r="W45" s="208"/>
      <c r="X45" s="208"/>
      <c r="Y45" s="208"/>
      <c r="Z45" s="208"/>
      <c r="AA45" s="208"/>
      <c r="AB45" s="208"/>
      <c r="AC45" s="208" t="n">
        <v>0</v>
      </c>
      <c r="AD45" s="208"/>
      <c r="AE45" s="208"/>
      <c r="AF45" s="208"/>
      <c r="AG45" s="208"/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customFormat="false" ht="22.5" hidden="false" customHeight="true" outlineLevel="1" collapsed="false">
      <c r="A46" s="204"/>
      <c r="B46" s="219" t="s">
        <v>186</v>
      </c>
      <c r="C46" s="219"/>
      <c r="D46" s="219"/>
      <c r="E46" s="219"/>
      <c r="F46" s="219"/>
      <c r="G46" s="219"/>
      <c r="H46" s="206"/>
      <c r="I46" s="207"/>
      <c r="J46" s="208"/>
      <c r="K46" s="208"/>
      <c r="L46" s="208"/>
      <c r="M46" s="208"/>
      <c r="N46" s="208"/>
      <c r="O46" s="208"/>
      <c r="P46" s="208"/>
      <c r="Q46" s="208"/>
      <c r="R46" s="208"/>
      <c r="S46" s="208"/>
      <c r="T46" s="208"/>
      <c r="U46" s="208"/>
      <c r="V46" s="208"/>
      <c r="W46" s="208"/>
      <c r="X46" s="208"/>
      <c r="Y46" s="208"/>
      <c r="Z46" s="208"/>
      <c r="AA46" s="208"/>
      <c r="AB46" s="208"/>
      <c r="AC46" s="208"/>
      <c r="AD46" s="208"/>
      <c r="AE46" s="208" t="s">
        <v>173</v>
      </c>
      <c r="AF46" s="208"/>
      <c r="AG46" s="208"/>
      <c r="AH46" s="208"/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18" t="str">
        <f aca="false">B46</f>
        <v>Náklady zhotovitele, související s prováděním zkoušek a revizí předepsaných technickými normami nebo objednatelem a které jsou pro provedení díla nezbytné.</v>
      </c>
      <c r="BA46" s="208"/>
      <c r="BB46" s="208"/>
      <c r="BC46" s="208"/>
      <c r="BD46" s="208"/>
      <c r="BE46" s="208"/>
      <c r="BF46" s="208"/>
      <c r="BG46" s="208"/>
      <c r="BH46" s="208"/>
    </row>
    <row r="47" customFormat="false" ht="12.75" hidden="false" customHeight="false" outlineLevel="1" collapsed="false">
      <c r="A47" s="209" t="n">
        <v>11</v>
      </c>
      <c r="B47" s="210" t="s">
        <v>192</v>
      </c>
      <c r="C47" s="211" t="s">
        <v>193</v>
      </c>
      <c r="D47" s="212" t="s">
        <v>152</v>
      </c>
      <c r="E47" s="213" t="n">
        <v>1</v>
      </c>
      <c r="F47" s="214"/>
      <c r="G47" s="215" t="n">
        <f aca="false">ROUND(E47*F47,2)</f>
        <v>0</v>
      </c>
      <c r="H47" s="206" t="s">
        <v>153</v>
      </c>
      <c r="I47" s="207" t="s">
        <v>154</v>
      </c>
      <c r="J47" s="208"/>
      <c r="K47" s="208"/>
      <c r="L47" s="208"/>
      <c r="M47" s="208"/>
      <c r="N47" s="208"/>
      <c r="O47" s="208"/>
      <c r="P47" s="208"/>
      <c r="Q47" s="208"/>
      <c r="R47" s="208"/>
      <c r="S47" s="208"/>
      <c r="T47" s="208"/>
      <c r="U47" s="208"/>
      <c r="V47" s="208"/>
      <c r="W47" s="208"/>
      <c r="X47" s="208"/>
      <c r="Y47" s="208"/>
      <c r="Z47" s="208"/>
      <c r="AA47" s="208"/>
      <c r="AB47" s="208"/>
      <c r="AC47" s="208"/>
      <c r="AD47" s="208"/>
      <c r="AE47" s="208" t="s">
        <v>155</v>
      </c>
      <c r="AF47" s="208"/>
      <c r="AG47" s="208"/>
      <c r="AH47" s="208"/>
      <c r="AI47" s="208"/>
      <c r="AJ47" s="208"/>
      <c r="AK47" s="208"/>
      <c r="AL47" s="208"/>
      <c r="AM47" s="208" t="n">
        <v>21</v>
      </c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customFormat="false" ht="22.5" hidden="false" customHeight="true" outlineLevel="1" collapsed="false">
      <c r="A48" s="204"/>
      <c r="B48" s="216"/>
      <c r="C48" s="217" t="s">
        <v>194</v>
      </c>
      <c r="D48" s="217"/>
      <c r="E48" s="217"/>
      <c r="F48" s="217"/>
      <c r="G48" s="217"/>
      <c r="H48" s="206"/>
      <c r="I48" s="207"/>
      <c r="J48" s="208"/>
      <c r="K48" s="208"/>
      <c r="L48" s="208"/>
      <c r="M48" s="208"/>
      <c r="N48" s="208"/>
      <c r="O48" s="208"/>
      <c r="P48" s="208"/>
      <c r="Q48" s="208"/>
      <c r="R48" s="208"/>
      <c r="S48" s="208"/>
      <c r="T48" s="208"/>
      <c r="U48" s="208"/>
      <c r="V48" s="208"/>
      <c r="W48" s="208"/>
      <c r="X48" s="208"/>
      <c r="Y48" s="208"/>
      <c r="Z48" s="208"/>
      <c r="AA48" s="208"/>
      <c r="AB48" s="208"/>
      <c r="AC48" s="208"/>
      <c r="AD48" s="208"/>
      <c r="AE48" s="208"/>
      <c r="AF48" s="208"/>
      <c r="AG48" s="208"/>
      <c r="AH48" s="208"/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18" t="str">
        <f aca="false">C48</f>
        <v>Náklady zhotovitele na vypracování provozních řádů pro zkušební či trvalý provoz včetně nákladů na předání všech návodů k obsluze a údržbě pro technologická zařízení a včetně zaškolení obsluhy objednatele.</v>
      </c>
      <c r="BB48" s="208"/>
      <c r="BC48" s="208"/>
      <c r="BD48" s="208"/>
      <c r="BE48" s="208"/>
      <c r="BF48" s="208"/>
      <c r="BG48" s="208"/>
      <c r="BH48" s="208"/>
    </row>
    <row r="49" customFormat="false" ht="12.75" hidden="false" customHeight="true" outlineLevel="1" collapsed="false">
      <c r="A49" s="204"/>
      <c r="B49" s="219" t="s">
        <v>185</v>
      </c>
      <c r="C49" s="219"/>
      <c r="D49" s="219"/>
      <c r="E49" s="219"/>
      <c r="F49" s="219"/>
      <c r="G49" s="219"/>
      <c r="H49" s="206"/>
      <c r="I49" s="207"/>
      <c r="J49" s="208"/>
      <c r="K49" s="208"/>
      <c r="L49" s="208"/>
      <c r="M49" s="208"/>
      <c r="N49" s="208"/>
      <c r="O49" s="208"/>
      <c r="P49" s="208"/>
      <c r="Q49" s="208"/>
      <c r="R49" s="208"/>
      <c r="S49" s="208"/>
      <c r="T49" s="208"/>
      <c r="U49" s="208"/>
      <c r="V49" s="208"/>
      <c r="W49" s="208"/>
      <c r="X49" s="208"/>
      <c r="Y49" s="208"/>
      <c r="Z49" s="208"/>
      <c r="AA49" s="208"/>
      <c r="AB49" s="208"/>
      <c r="AC49" s="208" t="n">
        <v>0</v>
      </c>
      <c r="AD49" s="208"/>
      <c r="AE49" s="208"/>
      <c r="AF49" s="208"/>
      <c r="AG49" s="208"/>
      <c r="AH49" s="208"/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customFormat="false" ht="22.5" hidden="false" customHeight="true" outlineLevel="1" collapsed="false">
      <c r="A50" s="204"/>
      <c r="B50" s="219" t="s">
        <v>186</v>
      </c>
      <c r="C50" s="219"/>
      <c r="D50" s="219"/>
      <c r="E50" s="219"/>
      <c r="F50" s="219"/>
      <c r="G50" s="219"/>
      <c r="H50" s="206"/>
      <c r="I50" s="207"/>
      <c r="J50" s="208"/>
      <c r="K50" s="208"/>
      <c r="L50" s="208"/>
      <c r="M50" s="208"/>
      <c r="N50" s="208"/>
      <c r="O50" s="208"/>
      <c r="P50" s="208"/>
      <c r="Q50" s="208"/>
      <c r="R50" s="208"/>
      <c r="S50" s="208"/>
      <c r="T50" s="208"/>
      <c r="U50" s="208"/>
      <c r="V50" s="208"/>
      <c r="W50" s="208"/>
      <c r="X50" s="208"/>
      <c r="Y50" s="208"/>
      <c r="Z50" s="208"/>
      <c r="AA50" s="208"/>
      <c r="AB50" s="208"/>
      <c r="AC50" s="208"/>
      <c r="AD50" s="208"/>
      <c r="AE50" s="208" t="s">
        <v>173</v>
      </c>
      <c r="AF50" s="208"/>
      <c r="AG50" s="208"/>
      <c r="AH50" s="208"/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18" t="str">
        <f aca="false">B50</f>
        <v>Náklady zhotovitele, související s prováděním zkoušek a revizí předepsaných technickými normami nebo objednatelem a které jsou pro provedení díla nezbytné.</v>
      </c>
      <c r="BA50" s="208"/>
      <c r="BB50" s="208"/>
      <c r="BC50" s="208"/>
      <c r="BD50" s="208"/>
      <c r="BE50" s="208"/>
      <c r="BF50" s="208"/>
      <c r="BG50" s="208"/>
      <c r="BH50" s="208"/>
    </row>
    <row r="51" customFormat="false" ht="12.75" hidden="false" customHeight="false" outlineLevel="1" collapsed="false">
      <c r="A51" s="209" t="n">
        <v>12</v>
      </c>
      <c r="B51" s="210" t="s">
        <v>195</v>
      </c>
      <c r="C51" s="211" t="s">
        <v>196</v>
      </c>
      <c r="D51" s="212" t="s">
        <v>152</v>
      </c>
      <c r="E51" s="213" t="n">
        <v>1</v>
      </c>
      <c r="F51" s="214"/>
      <c r="G51" s="215" t="n">
        <f aca="false">ROUND(E51*F51,2)</f>
        <v>0</v>
      </c>
      <c r="H51" s="206" t="s">
        <v>153</v>
      </c>
      <c r="I51" s="207" t="s">
        <v>154</v>
      </c>
      <c r="J51" s="208"/>
      <c r="K51" s="208"/>
      <c r="L51" s="208"/>
      <c r="M51" s="208"/>
      <c r="N51" s="208"/>
      <c r="O51" s="208"/>
      <c r="P51" s="208"/>
      <c r="Q51" s="208"/>
      <c r="R51" s="208"/>
      <c r="S51" s="208"/>
      <c r="T51" s="208"/>
      <c r="U51" s="208"/>
      <c r="V51" s="208"/>
      <c r="W51" s="208"/>
      <c r="X51" s="208"/>
      <c r="Y51" s="208"/>
      <c r="Z51" s="208"/>
      <c r="AA51" s="208"/>
      <c r="AB51" s="208"/>
      <c r="AC51" s="208"/>
      <c r="AD51" s="208"/>
      <c r="AE51" s="208" t="s">
        <v>155</v>
      </c>
      <c r="AF51" s="208"/>
      <c r="AG51" s="208"/>
      <c r="AH51" s="208"/>
      <c r="AI51" s="208"/>
      <c r="AJ51" s="208"/>
      <c r="AK51" s="208"/>
      <c r="AL51" s="208"/>
      <c r="AM51" s="208" t="n">
        <v>21</v>
      </c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customFormat="false" ht="12.75" hidden="false" customHeight="true" outlineLevel="1" collapsed="false">
      <c r="A52" s="204"/>
      <c r="B52" s="216"/>
      <c r="C52" s="217" t="s">
        <v>197</v>
      </c>
      <c r="D52" s="217"/>
      <c r="E52" s="217"/>
      <c r="F52" s="217"/>
      <c r="G52" s="217"/>
      <c r="H52" s="206"/>
      <c r="I52" s="207"/>
      <c r="J52" s="208"/>
      <c r="K52" s="208"/>
      <c r="L52" s="208"/>
      <c r="M52" s="208"/>
      <c r="N52" s="208"/>
      <c r="O52" s="208"/>
      <c r="P52" s="208"/>
      <c r="Q52" s="208"/>
      <c r="R52" s="208"/>
      <c r="S52" s="208"/>
      <c r="T52" s="208"/>
      <c r="U52" s="208"/>
      <c r="V52" s="208"/>
      <c r="W52" s="208"/>
      <c r="X52" s="208"/>
      <c r="Y52" s="208"/>
      <c r="Z52" s="208"/>
      <c r="AA52" s="208"/>
      <c r="AB52" s="208"/>
      <c r="AC52" s="208"/>
      <c r="AD52" s="208"/>
      <c r="AE52" s="208"/>
      <c r="AF52" s="208"/>
      <c r="AG52" s="208"/>
      <c r="AH52" s="208"/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18" t="str">
        <f aca="false">C52</f>
        <v>Náklady na individuální zkoušky dodaných a smontovaných technologických zařízení včetně komplexního vyzkoušení.</v>
      </c>
      <c r="BB52" s="208"/>
      <c r="BC52" s="208"/>
      <c r="BD52" s="208"/>
      <c r="BE52" s="208"/>
      <c r="BF52" s="208"/>
      <c r="BG52" s="208"/>
      <c r="BH52" s="208"/>
    </row>
    <row r="53" customFormat="false" ht="12.75" hidden="false" customHeight="true" outlineLevel="1" collapsed="false">
      <c r="A53" s="204"/>
      <c r="B53" s="219" t="s">
        <v>198</v>
      </c>
      <c r="C53" s="219"/>
      <c r="D53" s="219"/>
      <c r="E53" s="219"/>
      <c r="F53" s="219"/>
      <c r="G53" s="219"/>
      <c r="H53" s="206"/>
      <c r="I53" s="207"/>
      <c r="J53" s="208"/>
      <c r="K53" s="208"/>
      <c r="L53" s="208"/>
      <c r="M53" s="208"/>
      <c r="N53" s="208"/>
      <c r="O53" s="208"/>
      <c r="P53" s="208"/>
      <c r="Q53" s="208"/>
      <c r="R53" s="208"/>
      <c r="S53" s="208"/>
      <c r="T53" s="208"/>
      <c r="U53" s="208"/>
      <c r="V53" s="208"/>
      <c r="W53" s="208"/>
      <c r="X53" s="208"/>
      <c r="Y53" s="208"/>
      <c r="Z53" s="208"/>
      <c r="AA53" s="208"/>
      <c r="AB53" s="208"/>
      <c r="AC53" s="208" t="n">
        <v>0</v>
      </c>
      <c r="AD53" s="208"/>
      <c r="AE53" s="208"/>
      <c r="AF53" s="208"/>
      <c r="AG53" s="208"/>
      <c r="AH53" s="208"/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customFormat="false" ht="12.75" hidden="false" customHeight="true" outlineLevel="1" collapsed="false">
      <c r="A54" s="204"/>
      <c r="B54" s="219" t="s">
        <v>199</v>
      </c>
      <c r="C54" s="219"/>
      <c r="D54" s="219"/>
      <c r="E54" s="219"/>
      <c r="F54" s="219"/>
      <c r="G54" s="219"/>
      <c r="H54" s="206"/>
      <c r="I54" s="207"/>
      <c r="J54" s="208"/>
      <c r="K54" s="208"/>
      <c r="L54" s="208"/>
      <c r="M54" s="208"/>
      <c r="N54" s="208"/>
      <c r="O54" s="208"/>
      <c r="P54" s="208"/>
      <c r="Q54" s="208"/>
      <c r="R54" s="208"/>
      <c r="S54" s="208"/>
      <c r="T54" s="208"/>
      <c r="U54" s="208"/>
      <c r="V54" s="208"/>
      <c r="W54" s="208"/>
      <c r="X54" s="208"/>
      <c r="Y54" s="208"/>
      <c r="Z54" s="208"/>
      <c r="AA54" s="208"/>
      <c r="AB54" s="208"/>
      <c r="AC54" s="208"/>
      <c r="AD54" s="208"/>
      <c r="AE54" s="208" t="s">
        <v>173</v>
      </c>
      <c r="AF54" s="208"/>
      <c r="AG54" s="208"/>
      <c r="AH54" s="208"/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customFormat="false" ht="12.75" hidden="false" customHeight="false" outlineLevel="1" collapsed="false">
      <c r="A55" s="209" t="n">
        <v>13</v>
      </c>
      <c r="B55" s="210" t="s">
        <v>200</v>
      </c>
      <c r="C55" s="211" t="s">
        <v>201</v>
      </c>
      <c r="D55" s="212" t="s">
        <v>152</v>
      </c>
      <c r="E55" s="213" t="n">
        <v>1</v>
      </c>
      <c r="F55" s="214"/>
      <c r="G55" s="215" t="n">
        <f aca="false">ROUND(E55*F55,2)</f>
        <v>0</v>
      </c>
      <c r="H55" s="206" t="s">
        <v>153</v>
      </c>
      <c r="I55" s="207" t="s">
        <v>154</v>
      </c>
      <c r="J55" s="208"/>
      <c r="K55" s="208"/>
      <c r="L55" s="208"/>
      <c r="M55" s="208"/>
      <c r="N55" s="208"/>
      <c r="O55" s="208"/>
      <c r="P55" s="208"/>
      <c r="Q55" s="208"/>
      <c r="R55" s="208"/>
      <c r="S55" s="208"/>
      <c r="T55" s="208"/>
      <c r="U55" s="208"/>
      <c r="V55" s="208"/>
      <c r="W55" s="208"/>
      <c r="X55" s="208"/>
      <c r="Y55" s="208"/>
      <c r="Z55" s="208"/>
      <c r="AA55" s="208"/>
      <c r="AB55" s="208"/>
      <c r="AC55" s="208"/>
      <c r="AD55" s="208"/>
      <c r="AE55" s="208" t="s">
        <v>155</v>
      </c>
      <c r="AF55" s="208"/>
      <c r="AG55" s="208"/>
      <c r="AH55" s="208"/>
      <c r="AI55" s="208"/>
      <c r="AJ55" s="208"/>
      <c r="AK55" s="208"/>
      <c r="AL55" s="208"/>
      <c r="AM55" s="208" t="n">
        <v>21</v>
      </c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customFormat="false" ht="12.75" hidden="false" customHeight="true" outlineLevel="1" collapsed="false">
      <c r="A56" s="204"/>
      <c r="B56" s="216"/>
      <c r="C56" s="217" t="s">
        <v>199</v>
      </c>
      <c r="D56" s="217"/>
      <c r="E56" s="217"/>
      <c r="F56" s="217"/>
      <c r="G56" s="217"/>
      <c r="H56" s="206"/>
      <c r="I56" s="207"/>
      <c r="J56" s="208"/>
      <c r="K56" s="208"/>
      <c r="L56" s="208"/>
      <c r="M56" s="208"/>
      <c r="N56" s="208"/>
      <c r="O56" s="208"/>
      <c r="P56" s="208"/>
      <c r="Q56" s="208"/>
      <c r="R56" s="208"/>
      <c r="S56" s="208"/>
      <c r="T56" s="208"/>
      <c r="U56" s="208"/>
      <c r="V56" s="208"/>
      <c r="W56" s="208"/>
      <c r="X56" s="208"/>
      <c r="Y56" s="208"/>
      <c r="Z56" s="208"/>
      <c r="AA56" s="208"/>
      <c r="AB56" s="208"/>
      <c r="AC56" s="208"/>
      <c r="AD56" s="208"/>
      <c r="AE56" s="208"/>
      <c r="AF56" s="208"/>
      <c r="AG56" s="208"/>
      <c r="AH56" s="208"/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18" t="str">
        <f aca="false">C56</f>
        <v>Náklady zhotovitele, které vzniknou v souvislosti s povinnostmi zhotovitele při předání a převzetí díla.</v>
      </c>
      <c r="BB56" s="208"/>
      <c r="BC56" s="208"/>
      <c r="BD56" s="208"/>
      <c r="BE56" s="208"/>
      <c r="BF56" s="208"/>
      <c r="BG56" s="208"/>
      <c r="BH56" s="208"/>
    </row>
    <row r="57" customFormat="false" ht="12.75" hidden="false" customHeight="true" outlineLevel="1" collapsed="false">
      <c r="A57" s="204"/>
      <c r="B57" s="219" t="s">
        <v>198</v>
      </c>
      <c r="C57" s="219"/>
      <c r="D57" s="219"/>
      <c r="E57" s="219"/>
      <c r="F57" s="219"/>
      <c r="G57" s="219"/>
      <c r="H57" s="206"/>
      <c r="I57" s="207"/>
      <c r="J57" s="208"/>
      <c r="K57" s="208"/>
      <c r="L57" s="208"/>
      <c r="M57" s="208"/>
      <c r="N57" s="208"/>
      <c r="O57" s="208"/>
      <c r="P57" s="208"/>
      <c r="Q57" s="208"/>
      <c r="R57" s="208"/>
      <c r="S57" s="208"/>
      <c r="T57" s="208"/>
      <c r="U57" s="208"/>
      <c r="V57" s="208"/>
      <c r="W57" s="208"/>
      <c r="X57" s="208"/>
      <c r="Y57" s="208"/>
      <c r="Z57" s="208"/>
      <c r="AA57" s="208"/>
      <c r="AB57" s="208"/>
      <c r="AC57" s="208" t="n">
        <v>0</v>
      </c>
      <c r="AD57" s="208"/>
      <c r="AE57" s="208"/>
      <c r="AF57" s="208"/>
      <c r="AG57" s="208"/>
      <c r="AH57" s="208"/>
      <c r="AI57" s="208"/>
      <c r="AJ57" s="208"/>
      <c r="AK57" s="208"/>
      <c r="AL57" s="208"/>
      <c r="AM57" s="208"/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customFormat="false" ht="12.75" hidden="false" customHeight="true" outlineLevel="1" collapsed="false">
      <c r="A58" s="204"/>
      <c r="B58" s="219" t="s">
        <v>199</v>
      </c>
      <c r="C58" s="219"/>
      <c r="D58" s="219"/>
      <c r="E58" s="219"/>
      <c r="F58" s="219"/>
      <c r="G58" s="219"/>
      <c r="H58" s="206"/>
      <c r="I58" s="207"/>
      <c r="J58" s="208"/>
      <c r="K58" s="208"/>
      <c r="L58" s="208"/>
      <c r="M58" s="208"/>
      <c r="N58" s="208"/>
      <c r="O58" s="208"/>
      <c r="P58" s="208"/>
      <c r="Q58" s="208"/>
      <c r="R58" s="208"/>
      <c r="S58" s="208"/>
      <c r="T58" s="208"/>
      <c r="U58" s="208"/>
      <c r="V58" s="208"/>
      <c r="W58" s="208"/>
      <c r="X58" s="208"/>
      <c r="Y58" s="208"/>
      <c r="Z58" s="208"/>
      <c r="AA58" s="208"/>
      <c r="AB58" s="208"/>
      <c r="AC58" s="208"/>
      <c r="AD58" s="208"/>
      <c r="AE58" s="208" t="s">
        <v>173</v>
      </c>
      <c r="AF58" s="208"/>
      <c r="AG58" s="208"/>
      <c r="AH58" s="208"/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customFormat="false" ht="12.75" hidden="false" customHeight="false" outlineLevel="1" collapsed="false">
      <c r="A59" s="209" t="n">
        <v>14</v>
      </c>
      <c r="B59" s="210" t="s">
        <v>202</v>
      </c>
      <c r="C59" s="211" t="s">
        <v>203</v>
      </c>
      <c r="D59" s="212" t="s">
        <v>152</v>
      </c>
      <c r="E59" s="213" t="n">
        <v>1</v>
      </c>
      <c r="F59" s="214"/>
      <c r="G59" s="215" t="n">
        <f aca="false">ROUND(E59*F59,2)</f>
        <v>0</v>
      </c>
      <c r="H59" s="206" t="s">
        <v>153</v>
      </c>
      <c r="I59" s="207" t="s">
        <v>154</v>
      </c>
      <c r="J59" s="208"/>
      <c r="K59" s="208"/>
      <c r="L59" s="208"/>
      <c r="M59" s="208"/>
      <c r="N59" s="208"/>
      <c r="O59" s="208"/>
      <c r="P59" s="208"/>
      <c r="Q59" s="208"/>
      <c r="R59" s="208"/>
      <c r="S59" s="208"/>
      <c r="T59" s="208"/>
      <c r="U59" s="208"/>
      <c r="V59" s="208"/>
      <c r="W59" s="208"/>
      <c r="X59" s="208"/>
      <c r="Y59" s="208"/>
      <c r="Z59" s="208"/>
      <c r="AA59" s="208"/>
      <c r="AB59" s="208"/>
      <c r="AC59" s="208"/>
      <c r="AD59" s="208"/>
      <c r="AE59" s="208" t="s">
        <v>155</v>
      </c>
      <c r="AF59" s="208"/>
      <c r="AG59" s="208"/>
      <c r="AH59" s="208"/>
      <c r="AI59" s="208"/>
      <c r="AJ59" s="208"/>
      <c r="AK59" s="208"/>
      <c r="AL59" s="208"/>
      <c r="AM59" s="208" t="n">
        <v>21</v>
      </c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</row>
    <row r="60" customFormat="false" ht="12.75" hidden="false" customHeight="true" outlineLevel="1" collapsed="false">
      <c r="A60" s="204"/>
      <c r="B60" s="216"/>
      <c r="C60" s="217" t="s">
        <v>204</v>
      </c>
      <c r="D60" s="217"/>
      <c r="E60" s="217"/>
      <c r="F60" s="217"/>
      <c r="G60" s="217"/>
      <c r="H60" s="206"/>
      <c r="I60" s="207"/>
      <c r="J60" s="208"/>
      <c r="K60" s="208"/>
      <c r="L60" s="208"/>
      <c r="M60" s="208"/>
      <c r="N60" s="208"/>
      <c r="O60" s="208"/>
      <c r="P60" s="208"/>
      <c r="Q60" s="208"/>
      <c r="R60" s="208"/>
      <c r="S60" s="208"/>
      <c r="T60" s="208"/>
      <c r="U60" s="208"/>
      <c r="V60" s="208"/>
      <c r="W60" s="208"/>
      <c r="X60" s="208"/>
      <c r="Y60" s="208"/>
      <c r="Z60" s="208"/>
      <c r="AA60" s="208"/>
      <c r="AB60" s="208"/>
      <c r="AC60" s="208"/>
      <c r="AD60" s="208"/>
      <c r="AE60" s="208"/>
      <c r="AF60" s="208"/>
      <c r="AG60" s="208"/>
      <c r="AH60" s="208"/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18" t="str">
        <f aca="false">C60</f>
        <v>Náklady na vyhotovení dokumentace skutečného provedení stavby a její předání objednateli v požadované formě a požadovaném počtu.</v>
      </c>
      <c r="BB60" s="208"/>
      <c r="BC60" s="208"/>
      <c r="BD60" s="208"/>
      <c r="BE60" s="208"/>
      <c r="BF60" s="208"/>
      <c r="BG60" s="208"/>
      <c r="BH60" s="208"/>
    </row>
    <row r="61" customFormat="false" ht="12.75" hidden="false" customHeight="true" outlineLevel="1" collapsed="false">
      <c r="A61" s="204"/>
      <c r="B61" s="219" t="s">
        <v>198</v>
      </c>
      <c r="C61" s="219"/>
      <c r="D61" s="219"/>
      <c r="E61" s="219"/>
      <c r="F61" s="219"/>
      <c r="G61" s="219"/>
      <c r="H61" s="206"/>
      <c r="I61" s="207"/>
      <c r="J61" s="208"/>
      <c r="K61" s="208"/>
      <c r="L61" s="208"/>
      <c r="M61" s="208"/>
      <c r="N61" s="208"/>
      <c r="O61" s="208"/>
      <c r="P61" s="208"/>
      <c r="Q61" s="208"/>
      <c r="R61" s="208"/>
      <c r="S61" s="208"/>
      <c r="T61" s="208"/>
      <c r="U61" s="208"/>
      <c r="V61" s="208"/>
      <c r="W61" s="208"/>
      <c r="X61" s="208"/>
      <c r="Y61" s="208"/>
      <c r="Z61" s="208"/>
      <c r="AA61" s="208"/>
      <c r="AB61" s="208"/>
      <c r="AC61" s="208" t="n">
        <v>0</v>
      </c>
      <c r="AD61" s="208"/>
      <c r="AE61" s="208"/>
      <c r="AF61" s="208"/>
      <c r="AG61" s="208"/>
      <c r="AH61" s="208"/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customFormat="false" ht="12.75" hidden="false" customHeight="true" outlineLevel="1" collapsed="false">
      <c r="A62" s="204"/>
      <c r="B62" s="219" t="s">
        <v>199</v>
      </c>
      <c r="C62" s="219"/>
      <c r="D62" s="219"/>
      <c r="E62" s="219"/>
      <c r="F62" s="219"/>
      <c r="G62" s="219"/>
      <c r="H62" s="206"/>
      <c r="I62" s="207"/>
      <c r="J62" s="208"/>
      <c r="K62" s="208"/>
      <c r="L62" s="208"/>
      <c r="M62" s="208"/>
      <c r="N62" s="208"/>
      <c r="O62" s="208"/>
      <c r="P62" s="208"/>
      <c r="Q62" s="208"/>
      <c r="R62" s="208"/>
      <c r="S62" s="208"/>
      <c r="T62" s="208"/>
      <c r="U62" s="208"/>
      <c r="V62" s="208"/>
      <c r="W62" s="208"/>
      <c r="X62" s="208"/>
      <c r="Y62" s="208"/>
      <c r="Z62" s="208"/>
      <c r="AA62" s="208"/>
      <c r="AB62" s="208"/>
      <c r="AC62" s="208"/>
      <c r="AD62" s="208"/>
      <c r="AE62" s="208" t="s">
        <v>173</v>
      </c>
      <c r="AF62" s="208"/>
      <c r="AG62" s="208"/>
      <c r="AH62" s="208"/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</row>
    <row r="63" customFormat="false" ht="12.75" hidden="false" customHeight="false" outlineLevel="1" collapsed="false">
      <c r="A63" s="209" t="n">
        <v>15</v>
      </c>
      <c r="B63" s="210" t="s">
        <v>205</v>
      </c>
      <c r="C63" s="211" t="s">
        <v>206</v>
      </c>
      <c r="D63" s="212" t="s">
        <v>152</v>
      </c>
      <c r="E63" s="213" t="n">
        <v>1</v>
      </c>
      <c r="F63" s="214"/>
      <c r="G63" s="215" t="n">
        <f aca="false">ROUND(E63*F63,2)</f>
        <v>0</v>
      </c>
      <c r="H63" s="206" t="s">
        <v>153</v>
      </c>
      <c r="I63" s="207" t="s">
        <v>154</v>
      </c>
      <c r="J63" s="208"/>
      <c r="K63" s="208"/>
      <c r="L63" s="208"/>
      <c r="M63" s="208"/>
      <c r="N63" s="208"/>
      <c r="O63" s="208"/>
      <c r="P63" s="208"/>
      <c r="Q63" s="208"/>
      <c r="R63" s="208"/>
      <c r="S63" s="208"/>
      <c r="T63" s="208"/>
      <c r="U63" s="208"/>
      <c r="V63" s="208"/>
      <c r="W63" s="208"/>
      <c r="X63" s="208"/>
      <c r="Y63" s="208"/>
      <c r="Z63" s="208"/>
      <c r="AA63" s="208"/>
      <c r="AB63" s="208"/>
      <c r="AC63" s="208"/>
      <c r="AD63" s="208"/>
      <c r="AE63" s="208" t="s">
        <v>155</v>
      </c>
      <c r="AF63" s="208"/>
      <c r="AG63" s="208"/>
      <c r="AH63" s="208"/>
      <c r="AI63" s="208"/>
      <c r="AJ63" s="208"/>
      <c r="AK63" s="208"/>
      <c r="AL63" s="208"/>
      <c r="AM63" s="208" t="n">
        <v>21</v>
      </c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</row>
    <row r="64" customFormat="false" ht="12.75" hidden="false" customHeight="true" outlineLevel="1" collapsed="false">
      <c r="A64" s="204"/>
      <c r="B64" s="216"/>
      <c r="C64" s="217" t="s">
        <v>207</v>
      </c>
      <c r="D64" s="217"/>
      <c r="E64" s="217"/>
      <c r="F64" s="217"/>
      <c r="G64" s="217"/>
      <c r="H64" s="206"/>
      <c r="I64" s="207"/>
      <c r="J64" s="208"/>
      <c r="K64" s="208"/>
      <c r="L64" s="208"/>
      <c r="M64" s="208"/>
      <c r="N64" s="208"/>
      <c r="O64" s="208"/>
      <c r="P64" s="208"/>
      <c r="Q64" s="208"/>
      <c r="R64" s="208"/>
      <c r="S64" s="208"/>
      <c r="T64" s="208"/>
      <c r="U64" s="208"/>
      <c r="V64" s="208"/>
      <c r="W64" s="208"/>
      <c r="X64" s="208"/>
      <c r="Y64" s="208"/>
      <c r="Z64" s="208"/>
      <c r="AA64" s="208"/>
      <c r="AB64" s="208"/>
      <c r="AC64" s="208"/>
      <c r="AD64" s="208"/>
      <c r="AE64" s="208"/>
      <c r="AF64" s="208"/>
      <c r="AG64" s="208"/>
      <c r="AH64" s="208"/>
      <c r="AI64" s="208"/>
      <c r="AJ64" s="208"/>
      <c r="AK64" s="208"/>
      <c r="AL64" s="208"/>
      <c r="AM64" s="208"/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18" t="str">
        <f aca="false">C64</f>
        <v>Náklady na provedení skutečného zaměření stavby v rozsahu nezbytném pro zápis změny do katastru nemovitostí.</v>
      </c>
      <c r="BB64" s="208"/>
      <c r="BC64" s="208"/>
      <c r="BD64" s="208"/>
      <c r="BE64" s="208"/>
      <c r="BF64" s="208"/>
      <c r="BG64" s="208"/>
      <c r="BH64" s="208"/>
    </row>
    <row r="65" customFormat="false" ht="12.75" hidden="false" customHeight="true" outlineLevel="1" collapsed="false">
      <c r="A65" s="204"/>
      <c r="B65" s="219" t="s">
        <v>208</v>
      </c>
      <c r="C65" s="219"/>
      <c r="D65" s="219"/>
      <c r="E65" s="219"/>
      <c r="F65" s="219"/>
      <c r="G65" s="219"/>
      <c r="H65" s="206"/>
      <c r="I65" s="207"/>
      <c r="J65" s="208"/>
      <c r="K65" s="208"/>
      <c r="L65" s="208"/>
      <c r="M65" s="208"/>
      <c r="N65" s="208"/>
      <c r="O65" s="208"/>
      <c r="P65" s="208"/>
      <c r="Q65" s="208"/>
      <c r="R65" s="208"/>
      <c r="S65" s="208"/>
      <c r="T65" s="208"/>
      <c r="U65" s="208"/>
      <c r="V65" s="208"/>
      <c r="W65" s="208"/>
      <c r="X65" s="208"/>
      <c r="Y65" s="208"/>
      <c r="Z65" s="208"/>
      <c r="AA65" s="208"/>
      <c r="AB65" s="208"/>
      <c r="AC65" s="208" t="n">
        <v>0</v>
      </c>
      <c r="AD65" s="208"/>
      <c r="AE65" s="208"/>
      <c r="AF65" s="208"/>
      <c r="AG65" s="208"/>
      <c r="AH65" s="208"/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customFormat="false" ht="12.75" hidden="false" customHeight="true" outlineLevel="1" collapsed="false">
      <c r="A66" s="204"/>
      <c r="B66" s="219" t="s">
        <v>209</v>
      </c>
      <c r="C66" s="219"/>
      <c r="D66" s="219"/>
      <c r="E66" s="219"/>
      <c r="F66" s="219"/>
      <c r="G66" s="219"/>
      <c r="H66" s="206"/>
      <c r="I66" s="207"/>
      <c r="J66" s="208"/>
      <c r="K66" s="208"/>
      <c r="L66" s="208"/>
      <c r="M66" s="208"/>
      <c r="N66" s="208"/>
      <c r="O66" s="208"/>
      <c r="P66" s="208"/>
      <c r="Q66" s="208"/>
      <c r="R66" s="208"/>
      <c r="S66" s="208"/>
      <c r="T66" s="208"/>
      <c r="U66" s="208"/>
      <c r="V66" s="208"/>
      <c r="W66" s="208"/>
      <c r="X66" s="208"/>
      <c r="Y66" s="208"/>
      <c r="Z66" s="208"/>
      <c r="AA66" s="208"/>
      <c r="AB66" s="208"/>
      <c r="AC66" s="208"/>
      <c r="AD66" s="208"/>
      <c r="AE66" s="208" t="s">
        <v>173</v>
      </c>
      <c r="AF66" s="208"/>
      <c r="AG66" s="208"/>
      <c r="AH66" s="208"/>
      <c r="AI66" s="208"/>
      <c r="AJ66" s="208"/>
      <c r="AK66" s="208"/>
      <c r="AL66" s="208"/>
      <c r="AM66" s="208"/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</row>
    <row r="67" customFormat="false" ht="12.75" hidden="false" customHeight="false" outlineLevel="1" collapsed="false">
      <c r="A67" s="209" t="n">
        <v>16</v>
      </c>
      <c r="B67" s="210" t="s">
        <v>210</v>
      </c>
      <c r="C67" s="211" t="s">
        <v>211</v>
      </c>
      <c r="D67" s="212" t="s">
        <v>152</v>
      </c>
      <c r="E67" s="213" t="n">
        <v>1</v>
      </c>
      <c r="F67" s="214"/>
      <c r="G67" s="215" t="n">
        <f aca="false">ROUND(E67*F67,2)</f>
        <v>0</v>
      </c>
      <c r="H67" s="206" t="s">
        <v>153</v>
      </c>
      <c r="I67" s="207" t="s">
        <v>154</v>
      </c>
      <c r="J67" s="208"/>
      <c r="K67" s="208"/>
      <c r="L67" s="208"/>
      <c r="M67" s="208"/>
      <c r="N67" s="208"/>
      <c r="O67" s="208"/>
      <c r="P67" s="208"/>
      <c r="Q67" s="208"/>
      <c r="R67" s="208"/>
      <c r="S67" s="208"/>
      <c r="T67" s="208"/>
      <c r="U67" s="208"/>
      <c r="V67" s="208"/>
      <c r="W67" s="208"/>
      <c r="X67" s="208"/>
      <c r="Y67" s="208"/>
      <c r="Z67" s="208"/>
      <c r="AA67" s="208"/>
      <c r="AB67" s="208"/>
      <c r="AC67" s="208"/>
      <c r="AD67" s="208"/>
      <c r="AE67" s="208" t="s">
        <v>155</v>
      </c>
      <c r="AF67" s="208"/>
      <c r="AG67" s="208"/>
      <c r="AH67" s="208"/>
      <c r="AI67" s="208"/>
      <c r="AJ67" s="208"/>
      <c r="AK67" s="208"/>
      <c r="AL67" s="208"/>
      <c r="AM67" s="208" t="n">
        <v>21</v>
      </c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08"/>
      <c r="BB67" s="208"/>
      <c r="BC67" s="208"/>
      <c r="BD67" s="208"/>
      <c r="BE67" s="208"/>
      <c r="BF67" s="208"/>
      <c r="BG67" s="208"/>
      <c r="BH67" s="208"/>
    </row>
    <row r="68" customFormat="false" ht="22.5" hidden="false" customHeight="true" outlineLevel="1" collapsed="false">
      <c r="A68" s="204"/>
      <c r="B68" s="216"/>
      <c r="C68" s="217" t="s">
        <v>212</v>
      </c>
      <c r="D68" s="217"/>
      <c r="E68" s="217"/>
      <c r="F68" s="217"/>
      <c r="G68" s="217"/>
      <c r="H68" s="206"/>
      <c r="I68" s="207"/>
      <c r="J68" s="208"/>
      <c r="K68" s="208"/>
      <c r="L68" s="208"/>
      <c r="M68" s="208"/>
      <c r="N68" s="208"/>
      <c r="O68" s="208"/>
      <c r="P68" s="208"/>
      <c r="Q68" s="208"/>
      <c r="R68" s="208"/>
      <c r="S68" s="208"/>
      <c r="T68" s="208"/>
      <c r="U68" s="208"/>
      <c r="V68" s="208"/>
      <c r="W68" s="208"/>
      <c r="X68" s="208"/>
      <c r="Y68" s="208"/>
      <c r="Z68" s="208"/>
      <c r="AA68" s="208"/>
      <c r="AB68" s="208"/>
      <c r="AC68" s="208"/>
      <c r="AD68" s="208"/>
      <c r="AE68" s="208"/>
      <c r="AF68" s="208"/>
      <c r="AG68" s="208"/>
      <c r="AH68" s="208"/>
      <c r="AI68" s="208"/>
      <c r="AJ68" s="208"/>
      <c r="AK68" s="208"/>
      <c r="AL68" s="208"/>
      <c r="AM68" s="208"/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18" t="str">
        <f aca="false">C68</f>
        <v>Náklady spojené s povinnou publicitou, pokud ji objednatel požaduje. Zahrnuje zejména náklady na propagační a informační billboardy, tabule, internetovou propagaci, tiskoviny apod.</v>
      </c>
      <c r="BB68" s="208"/>
      <c r="BC68" s="208"/>
      <c r="BD68" s="208"/>
      <c r="BE68" s="208"/>
      <c r="BF68" s="208"/>
      <c r="BG68" s="208"/>
      <c r="BH68" s="208"/>
    </row>
    <row r="69" customFormat="false" ht="12.75" hidden="false" customHeight="true" outlineLevel="1" collapsed="false">
      <c r="A69" s="204"/>
      <c r="B69" s="219" t="s">
        <v>208</v>
      </c>
      <c r="C69" s="219"/>
      <c r="D69" s="219"/>
      <c r="E69" s="219"/>
      <c r="F69" s="219"/>
      <c r="G69" s="219"/>
      <c r="H69" s="206"/>
      <c r="I69" s="207"/>
      <c r="J69" s="208"/>
      <c r="K69" s="208"/>
      <c r="L69" s="208"/>
      <c r="M69" s="208"/>
      <c r="N69" s="208"/>
      <c r="O69" s="208"/>
      <c r="P69" s="208"/>
      <c r="Q69" s="208"/>
      <c r="R69" s="208"/>
      <c r="S69" s="208"/>
      <c r="T69" s="208"/>
      <c r="U69" s="208"/>
      <c r="V69" s="208"/>
      <c r="W69" s="208"/>
      <c r="X69" s="208"/>
      <c r="Y69" s="208"/>
      <c r="Z69" s="208"/>
      <c r="AA69" s="208"/>
      <c r="AB69" s="208"/>
      <c r="AC69" s="208" t="n">
        <v>0</v>
      </c>
      <c r="AD69" s="208"/>
      <c r="AE69" s="208"/>
      <c r="AF69" s="208"/>
      <c r="AG69" s="208"/>
      <c r="AH69" s="208"/>
      <c r="AI69" s="208"/>
      <c r="AJ69" s="208"/>
      <c r="AK69" s="208"/>
      <c r="AL69" s="208"/>
      <c r="AM69" s="208"/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</row>
    <row r="70" customFormat="false" ht="12.75" hidden="false" customHeight="true" outlineLevel="1" collapsed="false">
      <c r="A70" s="204"/>
      <c r="B70" s="219" t="s">
        <v>209</v>
      </c>
      <c r="C70" s="219"/>
      <c r="D70" s="219"/>
      <c r="E70" s="219"/>
      <c r="F70" s="219"/>
      <c r="G70" s="219"/>
      <c r="H70" s="206"/>
      <c r="I70" s="207"/>
      <c r="J70" s="208"/>
      <c r="K70" s="208"/>
      <c r="L70" s="208"/>
      <c r="M70" s="208"/>
      <c r="N70" s="208"/>
      <c r="O70" s="208"/>
      <c r="P70" s="208"/>
      <c r="Q70" s="208"/>
      <c r="R70" s="208"/>
      <c r="S70" s="208"/>
      <c r="T70" s="208"/>
      <c r="U70" s="208"/>
      <c r="V70" s="208"/>
      <c r="W70" s="208"/>
      <c r="X70" s="208"/>
      <c r="Y70" s="208"/>
      <c r="Z70" s="208"/>
      <c r="AA70" s="208"/>
      <c r="AB70" s="208"/>
      <c r="AC70" s="208"/>
      <c r="AD70" s="208"/>
      <c r="AE70" s="208" t="s">
        <v>173</v>
      </c>
      <c r="AF70" s="208"/>
      <c r="AG70" s="208"/>
      <c r="AH70" s="208"/>
      <c r="AI70" s="208"/>
      <c r="AJ70" s="208"/>
      <c r="AK70" s="208"/>
      <c r="AL70" s="208"/>
      <c r="AM70" s="208"/>
      <c r="AN70" s="208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8"/>
      <c r="BC70" s="208"/>
      <c r="BD70" s="208"/>
      <c r="BE70" s="208"/>
      <c r="BF70" s="208"/>
      <c r="BG70" s="208"/>
      <c r="BH70" s="208"/>
    </row>
    <row r="71" customFormat="false" ht="12.75" hidden="false" customHeight="false" outlineLevel="1" collapsed="false">
      <c r="A71" s="209" t="n">
        <v>17</v>
      </c>
      <c r="B71" s="210" t="s">
        <v>213</v>
      </c>
      <c r="C71" s="211" t="s">
        <v>214</v>
      </c>
      <c r="D71" s="212" t="s">
        <v>152</v>
      </c>
      <c r="E71" s="213" t="n">
        <v>1</v>
      </c>
      <c r="F71" s="214"/>
      <c r="G71" s="215" t="n">
        <f aca="false">ROUND(E71*F71,2)</f>
        <v>0</v>
      </c>
      <c r="H71" s="206" t="s">
        <v>153</v>
      </c>
      <c r="I71" s="207" t="s">
        <v>154</v>
      </c>
      <c r="J71" s="208"/>
      <c r="K71" s="208"/>
      <c r="L71" s="208"/>
      <c r="M71" s="208"/>
      <c r="N71" s="208"/>
      <c r="O71" s="208"/>
      <c r="P71" s="208"/>
      <c r="Q71" s="208"/>
      <c r="R71" s="208"/>
      <c r="S71" s="208"/>
      <c r="T71" s="208"/>
      <c r="U71" s="208"/>
      <c r="V71" s="208"/>
      <c r="W71" s="208"/>
      <c r="X71" s="208"/>
      <c r="Y71" s="208"/>
      <c r="Z71" s="208"/>
      <c r="AA71" s="208"/>
      <c r="AB71" s="208"/>
      <c r="AC71" s="208"/>
      <c r="AD71" s="208"/>
      <c r="AE71" s="208" t="s">
        <v>155</v>
      </c>
      <c r="AF71" s="208"/>
      <c r="AG71" s="208"/>
      <c r="AH71" s="208"/>
      <c r="AI71" s="208"/>
      <c r="AJ71" s="208"/>
      <c r="AK71" s="208"/>
      <c r="AL71" s="208"/>
      <c r="AM71" s="208" t="n">
        <v>21</v>
      </c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</row>
    <row r="72" customFormat="false" ht="13.5" hidden="false" customHeight="true" outlineLevel="1" collapsed="false">
      <c r="A72" s="221"/>
      <c r="B72" s="222"/>
      <c r="C72" s="223" t="s">
        <v>209</v>
      </c>
      <c r="D72" s="223"/>
      <c r="E72" s="223"/>
      <c r="F72" s="223"/>
      <c r="G72" s="223"/>
      <c r="H72" s="224"/>
      <c r="I72" s="225"/>
      <c r="J72" s="208"/>
      <c r="K72" s="208"/>
      <c r="L72" s="208"/>
      <c r="M72" s="208"/>
      <c r="N72" s="208"/>
      <c r="O72" s="208"/>
      <c r="P72" s="208"/>
      <c r="Q72" s="208"/>
      <c r="R72" s="208"/>
      <c r="S72" s="208"/>
      <c r="T72" s="208"/>
      <c r="U72" s="208"/>
      <c r="V72" s="208"/>
      <c r="W72" s="208"/>
      <c r="X72" s="208"/>
      <c r="Y72" s="208"/>
      <c r="Z72" s="208"/>
      <c r="AA72" s="208"/>
      <c r="AB72" s="208"/>
      <c r="AC72" s="208"/>
      <c r="AD72" s="208"/>
      <c r="AE72" s="208"/>
      <c r="AF72" s="208"/>
      <c r="AG72" s="208"/>
      <c r="AH72" s="208"/>
      <c r="AI72" s="208"/>
      <c r="AJ72" s="208"/>
      <c r="AK72" s="208"/>
      <c r="AL72" s="208"/>
      <c r="AM72" s="208"/>
      <c r="AN72" s="208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18" t="str">
        <f aca="false">C72</f>
        <v>Náklady zhotovitele, které vznikají v souvislosti se specifickými obchodními podmínkami objednatele.</v>
      </c>
      <c r="BB72" s="208"/>
      <c r="BC72" s="208"/>
      <c r="BD72" s="208"/>
      <c r="BE72" s="208"/>
      <c r="BF72" s="208"/>
      <c r="BG72" s="208"/>
      <c r="BH72" s="208"/>
    </row>
    <row r="73" customFormat="false" ht="12.75" hidden="true" customHeight="false" outlineLevel="0" collapsed="false">
      <c r="A73" s="108"/>
      <c r="B73" s="120"/>
      <c r="C73" s="226"/>
      <c r="D73" s="227"/>
      <c r="E73" s="228"/>
      <c r="F73" s="228"/>
      <c r="G73" s="228"/>
      <c r="H73" s="228"/>
      <c r="I73" s="229"/>
    </row>
    <row r="74" customFormat="false" ht="12.75" hidden="true" customHeight="false" outlineLevel="0" collapsed="false">
      <c r="A74" s="230"/>
      <c r="B74" s="231" t="s">
        <v>215</v>
      </c>
      <c r="C74" s="232"/>
      <c r="D74" s="233"/>
      <c r="E74" s="230"/>
      <c r="F74" s="230"/>
      <c r="G74" s="234" t="n">
        <f aca="false">F8+F24</f>
        <v>0</v>
      </c>
      <c r="H74" s="34"/>
      <c r="I74" s="34"/>
      <c r="AN74" s="0" t="n">
        <v>15</v>
      </c>
      <c r="AO74" s="0" t="n">
        <v>21</v>
      </c>
    </row>
    <row r="75" customFormat="false" ht="12.75" hidden="false" customHeight="false" outlineLevel="0" collapsed="false">
      <c r="A75" s="34"/>
      <c r="B75" s="235"/>
      <c r="C75" s="235"/>
      <c r="D75" s="236"/>
      <c r="E75" s="34"/>
      <c r="F75" s="34"/>
      <c r="G75" s="34"/>
      <c r="H75" s="34"/>
      <c r="I75" s="34"/>
      <c r="AN75" s="0" t="n">
        <f aca="false">SUMIF(AM8:AM74,AN74,G8:G74)</f>
        <v>0</v>
      </c>
      <c r="AO75" s="0" t="n">
        <f aca="false">SUMIF(AM8:AM74,AO74,G8:G74)</f>
        <v>0</v>
      </c>
    </row>
  </sheetData>
  <sheetProtection sheet="true" password="c49b"/>
  <mergeCells count="50">
    <mergeCell ref="A1:G1"/>
    <mergeCell ref="C7:G7"/>
    <mergeCell ref="F8:G8"/>
    <mergeCell ref="B9:G9"/>
    <mergeCell ref="C11:G11"/>
    <mergeCell ref="C12:G12"/>
    <mergeCell ref="B13:G13"/>
    <mergeCell ref="B15:G15"/>
    <mergeCell ref="C17:G17"/>
    <mergeCell ref="B18:G18"/>
    <mergeCell ref="C20:G20"/>
    <mergeCell ref="B21:G21"/>
    <mergeCell ref="C23:G23"/>
    <mergeCell ref="F24:G24"/>
    <mergeCell ref="B25:G25"/>
    <mergeCell ref="B26:G26"/>
    <mergeCell ref="C28:G28"/>
    <mergeCell ref="B29:G29"/>
    <mergeCell ref="B30:G30"/>
    <mergeCell ref="C32:G32"/>
    <mergeCell ref="B33:G33"/>
    <mergeCell ref="B34:G34"/>
    <mergeCell ref="C36:G36"/>
    <mergeCell ref="B37:G37"/>
    <mergeCell ref="B38:G38"/>
    <mergeCell ref="C40:G40"/>
    <mergeCell ref="B41:G41"/>
    <mergeCell ref="B42:G42"/>
    <mergeCell ref="C44:G44"/>
    <mergeCell ref="B45:G45"/>
    <mergeCell ref="B46:G46"/>
    <mergeCell ref="C48:G48"/>
    <mergeCell ref="B49:G49"/>
    <mergeCell ref="B50:G50"/>
    <mergeCell ref="C52:G52"/>
    <mergeCell ref="B53:G53"/>
    <mergeCell ref="B54:G54"/>
    <mergeCell ref="C56:G56"/>
    <mergeCell ref="B57:G57"/>
    <mergeCell ref="B58:G58"/>
    <mergeCell ref="C60:G60"/>
    <mergeCell ref="B61:G61"/>
    <mergeCell ref="B62:G62"/>
    <mergeCell ref="C64:G64"/>
    <mergeCell ref="B65:G65"/>
    <mergeCell ref="B66:G66"/>
    <mergeCell ref="C68:G68"/>
    <mergeCell ref="B69:G69"/>
    <mergeCell ref="B70:G70"/>
    <mergeCell ref="C72:G72"/>
  </mergeCells>
  <printOptions headings="false" gridLines="false" gridLinesSet="true" horizontalCentered="false" verticalCentered="false"/>
  <pageMargins left="0.590277777777778" right="0.39375" top="0.7875" bottom="0.78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C31"/>
  <sheetViews>
    <sheetView windowProtection="fals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/>
  <cols>
    <col collapsed="false" hidden="false" max="1" min="1" style="0" width="10.3928571428571"/>
    <col collapsed="false" hidden="false" max="3" min="2" style="0" width="8.50510204081633"/>
    <col collapsed="false" hidden="false" max="4" min="4" style="0" width="10.6632653061225"/>
    <col collapsed="false" hidden="false" max="5" min="5" style="0" width="13.5"/>
    <col collapsed="false" hidden="false" max="6" min="6" style="0" width="10.1224489795918"/>
    <col collapsed="false" hidden="false" max="7" min="7" style="0" width="6.47959183673469"/>
    <col collapsed="false" hidden="false" max="8" min="8" style="0" width="18.4948979591837"/>
    <col collapsed="false" hidden="false" max="14" min="9" style="0" width="8.50510204081633"/>
    <col collapsed="false" hidden="true" max="16" min="15" style="0" width="0"/>
    <col collapsed="false" hidden="false" max="54" min="17" style="0" width="8.50510204081633"/>
    <col collapsed="false" hidden="false" max="55" min="55" style="0" width="46.7091836734694"/>
    <col collapsed="false" hidden="false" max="1025" min="56" style="0" width="8.50510204081633"/>
  </cols>
  <sheetData>
    <row r="1" customFormat="false" ht="13.5" hidden="false" customHeight="true" outlineLevel="0" collapsed="false">
      <c r="A1" s="94" t="s">
        <v>14</v>
      </c>
      <c r="B1" s="95" t="str">
        <f aca="false">Stavba!CisloStavby</f>
        <v>20131401_2017</v>
      </c>
      <c r="C1" s="96" t="str">
        <f aca="false">Stavba!NazevStavby</f>
        <v>REKONSTRUKCE MK A IS - STAVBA 1</v>
      </c>
      <c r="D1" s="96"/>
      <c r="E1" s="96"/>
      <c r="F1" s="96"/>
      <c r="G1" s="97"/>
      <c r="H1" s="98"/>
    </row>
    <row r="2" customFormat="false" ht="13.5" hidden="false" customHeight="true" outlineLevel="0" collapsed="false">
      <c r="A2" s="99" t="s">
        <v>116</v>
      </c>
      <c r="B2" s="137" t="s">
        <v>44</v>
      </c>
      <c r="C2" s="137" t="s">
        <v>45</v>
      </c>
      <c r="D2" s="137"/>
      <c r="E2" s="137"/>
      <c r="F2" s="137"/>
      <c r="G2" s="101" t="s">
        <v>117</v>
      </c>
      <c r="H2" s="237" t="s">
        <v>46</v>
      </c>
      <c r="O2" s="23" t="s">
        <v>216</v>
      </c>
    </row>
    <row r="3" customFormat="false" ht="13.5" hidden="false" customHeight="true" outlineLevel="0" collapsed="false">
      <c r="H3" s="93"/>
    </row>
    <row r="4" customFormat="false" ht="18" hidden="false" customHeight="true" outlineLevel="0" collapsed="false">
      <c r="A4" s="103" t="s">
        <v>118</v>
      </c>
      <c r="B4" s="103"/>
      <c r="C4" s="103"/>
      <c r="D4" s="103"/>
      <c r="E4" s="103"/>
      <c r="F4" s="103"/>
      <c r="G4" s="103"/>
      <c r="H4" s="103"/>
    </row>
    <row r="5" customFormat="false" ht="12.75" hidden="false" customHeight="true" outlineLevel="0" collapsed="false">
      <c r="H5" s="93"/>
    </row>
    <row r="6" customFormat="false" ht="15.75" hidden="false" customHeight="true" outlineLevel="0" collapsed="false">
      <c r="A6" s="104" t="s">
        <v>119</v>
      </c>
      <c r="B6" s="105" t="str">
        <f aca="false">B2</f>
        <v>SO-101</v>
      </c>
      <c r="H6" s="93"/>
    </row>
    <row r="7" customFormat="false" ht="15.75" hidden="false" customHeight="true" outlineLevel="0" collapsed="false">
      <c r="B7" s="106" t="str">
        <f aca="false">C2</f>
        <v>KANALIZACE SPLAŠKOVÁ</v>
      </c>
      <c r="C7" s="106"/>
      <c r="D7" s="106"/>
      <c r="E7" s="106"/>
      <c r="F7" s="106"/>
      <c r="G7" s="106"/>
      <c r="H7" s="93"/>
    </row>
    <row r="8" customFormat="false" ht="12.75" hidden="false" customHeight="true" outlineLevel="0" collapsed="false">
      <c r="H8" s="93"/>
    </row>
    <row r="9" customFormat="false" ht="12.75" hidden="false" customHeight="true" outlineLevel="0" collapsed="false">
      <c r="A9" s="104" t="s">
        <v>120</v>
      </c>
      <c r="B9" s="238" t="s">
        <v>217</v>
      </c>
      <c r="C9" s="238" t="s">
        <v>218</v>
      </c>
      <c r="D9" s="104"/>
      <c r="E9" s="104"/>
      <c r="F9" s="104"/>
      <c r="G9" s="104"/>
      <c r="H9" s="107"/>
      <c r="I9" s="104"/>
      <c r="J9" s="104"/>
    </row>
    <row r="10" customFormat="false" ht="12.75" hidden="false" customHeight="true" outlineLevel="0" collapsed="false">
      <c r="A10" s="104"/>
      <c r="B10" s="104"/>
      <c r="C10" s="104"/>
      <c r="D10" s="104"/>
      <c r="E10" s="104"/>
      <c r="F10" s="104"/>
      <c r="G10" s="104"/>
      <c r="H10" s="107"/>
      <c r="I10" s="104"/>
      <c r="J10" s="104"/>
    </row>
    <row r="11" customFormat="false" ht="12.75" hidden="false" customHeight="true" outlineLevel="0" collapsed="false">
      <c r="A11" s="104"/>
      <c r="B11" s="238" t="s">
        <v>219</v>
      </c>
      <c r="C11" s="238" t="s">
        <v>220</v>
      </c>
      <c r="D11" s="104"/>
      <c r="E11" s="104"/>
      <c r="F11" s="104"/>
      <c r="G11" s="104"/>
      <c r="H11" s="107"/>
      <c r="I11" s="104"/>
      <c r="J11" s="104"/>
    </row>
    <row r="12" customFormat="false" ht="12.75" hidden="false" customHeight="true" outlineLevel="0" collapsed="false">
      <c r="A12" s="104"/>
      <c r="B12" s="104"/>
      <c r="C12" s="104"/>
      <c r="D12" s="104"/>
      <c r="E12" s="104"/>
      <c r="F12" s="104"/>
      <c r="G12" s="104"/>
      <c r="H12" s="107"/>
      <c r="I12" s="104"/>
      <c r="J12" s="104"/>
    </row>
    <row r="13" customFormat="false" ht="12.75" hidden="false" customHeight="true" outlineLevel="0" collapsed="false">
      <c r="A13" s="104"/>
      <c r="B13" s="238" t="s">
        <v>46</v>
      </c>
      <c r="C13" s="104"/>
      <c r="D13" s="104"/>
      <c r="E13" s="104"/>
      <c r="F13" s="104"/>
      <c r="G13" s="104"/>
      <c r="H13" s="107"/>
      <c r="I13" s="104"/>
      <c r="J13" s="104"/>
    </row>
    <row r="14" customFormat="false" ht="12.75" hidden="false" customHeight="true" outlineLevel="0" collapsed="false">
      <c r="A14" s="104"/>
      <c r="B14" s="104"/>
      <c r="C14" s="104"/>
      <c r="D14" s="104"/>
      <c r="E14" s="104"/>
      <c r="F14" s="104"/>
      <c r="G14" s="104"/>
      <c r="H14" s="107"/>
      <c r="I14" s="104"/>
      <c r="J14" s="104"/>
    </row>
    <row r="15" customFormat="false" ht="12.75" hidden="false" customHeight="true" outlineLevel="0" collapsed="false">
      <c r="A15" s="104" t="s">
        <v>133</v>
      </c>
      <c r="B15" s="104"/>
      <c r="C15" s="238" t="s">
        <v>221</v>
      </c>
      <c r="D15" s="104"/>
      <c r="E15" s="104"/>
      <c r="F15" s="104"/>
      <c r="G15" s="104"/>
      <c r="H15" s="107"/>
      <c r="I15" s="104"/>
      <c r="J15" s="104"/>
    </row>
    <row r="16" customFormat="false" ht="12.75" hidden="false" customHeight="true" outlineLevel="0" collapsed="false">
      <c r="A16" s="104"/>
      <c r="B16" s="104"/>
      <c r="C16" s="104"/>
      <c r="D16" s="104"/>
      <c r="E16" s="104"/>
      <c r="F16" s="104"/>
      <c r="G16" s="104"/>
      <c r="H16" s="107"/>
      <c r="I16" s="104"/>
      <c r="J16" s="104"/>
    </row>
    <row r="17" customFormat="false" ht="12.75" hidden="false" customHeight="true" outlineLevel="0" collapsed="false">
      <c r="A17" s="138" t="s">
        <v>134</v>
      </c>
      <c r="B17" s="139"/>
      <c r="C17" s="139"/>
      <c r="D17" s="139"/>
      <c r="E17" s="139"/>
      <c r="F17" s="139"/>
      <c r="G17" s="139"/>
      <c r="H17" s="140"/>
      <c r="I17" s="104"/>
      <c r="J17" s="104"/>
    </row>
    <row r="18" customFormat="false" ht="12.75" hidden="false" customHeight="true" outlineLevel="0" collapsed="false">
      <c r="A18" s="141" t="s">
        <v>135</v>
      </c>
      <c r="B18" s="142"/>
      <c r="C18" s="143"/>
      <c r="D18" s="143"/>
      <c r="E18" s="143"/>
      <c r="F18" s="143"/>
      <c r="G18" s="144"/>
      <c r="H18" s="145" t="s">
        <v>136</v>
      </c>
      <c r="I18" s="104"/>
      <c r="J18" s="104"/>
    </row>
    <row r="19" customFormat="false" ht="12.75" hidden="false" customHeight="true" outlineLevel="0" collapsed="false">
      <c r="A19" s="146" t="s">
        <v>222</v>
      </c>
      <c r="B19" s="147" t="s">
        <v>223</v>
      </c>
      <c r="C19" s="148"/>
      <c r="D19" s="148"/>
      <c r="E19" s="148"/>
      <c r="F19" s="148"/>
      <c r="G19" s="149"/>
      <c r="H19" s="150" t="n">
        <f aca="false">'SO-101 101.01-05 Pol'!G120</f>
        <v>0</v>
      </c>
      <c r="I19" s="104"/>
      <c r="J19" s="104"/>
      <c r="O19" s="0" t="n">
        <f aca="false">'SO-101 101.01-05 Pol'!AN121</f>
        <v>0</v>
      </c>
      <c r="P19" s="0" t="n">
        <f aca="false">'SO-101 101.01-05 Pol'!AO121</f>
        <v>0</v>
      </c>
    </row>
    <row r="20" customFormat="false" ht="12.75" hidden="false" customHeight="true" outlineLevel="0" collapsed="false">
      <c r="A20" s="151"/>
      <c r="B20" s="152" t="s">
        <v>137</v>
      </c>
      <c r="C20" s="153"/>
      <c r="D20" s="154" t="str">
        <f aca="false">B2</f>
        <v>SO-101</v>
      </c>
      <c r="E20" s="153"/>
      <c r="F20" s="153"/>
      <c r="G20" s="155"/>
      <c r="H20" s="156" t="n">
        <f aca="false">SUM(H19:H19)</f>
        <v>0</v>
      </c>
      <c r="I20" s="104"/>
      <c r="J20" s="104"/>
    </row>
    <row r="21" customFormat="false" ht="12.75" hidden="false" customHeight="true" outlineLevel="0" collapsed="false">
      <c r="A21" s="104"/>
      <c r="B21" s="104"/>
      <c r="C21" s="104"/>
      <c r="D21" s="104"/>
      <c r="E21" s="104"/>
      <c r="F21" s="104"/>
      <c r="G21" s="104"/>
      <c r="H21" s="107"/>
      <c r="I21" s="104"/>
      <c r="J21" s="104"/>
    </row>
    <row r="22" customFormat="false" ht="13.5" hidden="false" customHeight="true" outlineLevel="0" collapsed="false">
      <c r="A22" s="138" t="s">
        <v>138</v>
      </c>
      <c r="B22" s="139"/>
      <c r="C22" s="139"/>
      <c r="D22" s="157" t="s">
        <v>222</v>
      </c>
      <c r="E22" s="158" t="s">
        <v>223</v>
      </c>
      <c r="F22" s="158"/>
      <c r="G22" s="158"/>
      <c r="H22" s="158"/>
      <c r="I22" s="104"/>
      <c r="J22" s="104"/>
      <c r="BC22" s="159" t="str">
        <f aca="false">E22</f>
        <v>Gravitační stoky A, A-1, A-1-1, A-2, A-0*</v>
      </c>
    </row>
    <row r="23" customFormat="false" ht="12.75" hidden="false" customHeight="true" outlineLevel="0" collapsed="false">
      <c r="A23" s="141" t="s">
        <v>139</v>
      </c>
      <c r="B23" s="142"/>
      <c r="C23" s="143"/>
      <c r="D23" s="143"/>
      <c r="E23" s="143"/>
      <c r="F23" s="143"/>
      <c r="G23" s="144"/>
      <c r="H23" s="145" t="s">
        <v>136</v>
      </c>
      <c r="I23" s="104"/>
      <c r="J23" s="104"/>
    </row>
    <row r="24" customFormat="false" ht="12.75" hidden="false" customHeight="true" outlineLevel="0" collapsed="false">
      <c r="A24" s="146" t="s">
        <v>75</v>
      </c>
      <c r="B24" s="147" t="s">
        <v>76</v>
      </c>
      <c r="C24" s="148"/>
      <c r="D24" s="148"/>
      <c r="E24" s="148"/>
      <c r="F24" s="148"/>
      <c r="G24" s="149"/>
      <c r="H24" s="160" t="n">
        <f aca="false">'SO-101 101.01-05 Pol'!F8</f>
        <v>0</v>
      </c>
      <c r="I24" s="104"/>
      <c r="J24" s="104"/>
    </row>
    <row r="25" customFormat="false" ht="12.75" hidden="false" customHeight="true" outlineLevel="0" collapsed="false">
      <c r="A25" s="146" t="s">
        <v>77</v>
      </c>
      <c r="B25" s="147" t="s">
        <v>78</v>
      </c>
      <c r="C25" s="148"/>
      <c r="D25" s="148"/>
      <c r="E25" s="148"/>
      <c r="F25" s="148"/>
      <c r="G25" s="149"/>
      <c r="H25" s="160" t="n">
        <f aca="false">'SO-101 101.01-05 Pol'!F69</f>
        <v>0</v>
      </c>
      <c r="I25" s="104"/>
      <c r="J25" s="104"/>
    </row>
    <row r="26" customFormat="false" ht="12.75" hidden="false" customHeight="true" outlineLevel="0" collapsed="false">
      <c r="A26" s="146" t="s">
        <v>81</v>
      </c>
      <c r="B26" s="147" t="s">
        <v>82</v>
      </c>
      <c r="C26" s="148"/>
      <c r="D26" s="148"/>
      <c r="E26" s="148"/>
      <c r="F26" s="148"/>
      <c r="G26" s="149"/>
      <c r="H26" s="160" t="n">
        <f aca="false">'SO-101 101.01-05 Pol'!F73</f>
        <v>0</v>
      </c>
      <c r="I26" s="104"/>
      <c r="J26" s="104"/>
    </row>
    <row r="27" customFormat="false" ht="12.75" hidden="false" customHeight="true" outlineLevel="0" collapsed="false">
      <c r="A27" s="146" t="s">
        <v>85</v>
      </c>
      <c r="B27" s="147" t="s">
        <v>86</v>
      </c>
      <c r="C27" s="148"/>
      <c r="D27" s="148"/>
      <c r="E27" s="148"/>
      <c r="F27" s="148"/>
      <c r="G27" s="149"/>
      <c r="H27" s="160" t="n">
        <f aca="false">'SO-101 101.01-05 Pol'!F78</f>
        <v>0</v>
      </c>
      <c r="I27" s="104"/>
      <c r="J27" s="104"/>
    </row>
    <row r="28" customFormat="false" ht="12.75" hidden="false" customHeight="true" outlineLevel="0" collapsed="false">
      <c r="A28" s="146" t="s">
        <v>87</v>
      </c>
      <c r="B28" s="147" t="s">
        <v>88</v>
      </c>
      <c r="C28" s="148"/>
      <c r="D28" s="148"/>
      <c r="E28" s="148"/>
      <c r="F28" s="148"/>
      <c r="G28" s="149"/>
      <c r="H28" s="160" t="n">
        <f aca="false">'SO-101 101.01-05 Pol'!F109</f>
        <v>0</v>
      </c>
      <c r="I28" s="104"/>
      <c r="J28" s="104"/>
    </row>
    <row r="29" customFormat="false" ht="12.75" hidden="false" customHeight="true" outlineLevel="0" collapsed="false">
      <c r="A29" s="146" t="s">
        <v>89</v>
      </c>
      <c r="B29" s="147" t="s">
        <v>90</v>
      </c>
      <c r="C29" s="148"/>
      <c r="D29" s="148"/>
      <c r="E29" s="148"/>
      <c r="F29" s="148"/>
      <c r="G29" s="149"/>
      <c r="H29" s="160" t="n">
        <f aca="false">'SO-101 101.01-05 Pol'!F111</f>
        <v>0</v>
      </c>
      <c r="I29" s="104"/>
      <c r="J29" s="104"/>
    </row>
    <row r="30" customFormat="false" ht="12.75" hidden="false" customHeight="true" outlineLevel="0" collapsed="false">
      <c r="A30" s="146" t="s">
        <v>95</v>
      </c>
      <c r="B30" s="147" t="s">
        <v>96</v>
      </c>
      <c r="C30" s="148"/>
      <c r="D30" s="148"/>
      <c r="E30" s="148"/>
      <c r="F30" s="148"/>
      <c r="G30" s="149"/>
      <c r="H30" s="160" t="n">
        <f aca="false">'SO-101 101.01-05 Pol'!F114</f>
        <v>0</v>
      </c>
      <c r="I30" s="104"/>
      <c r="J30" s="104"/>
    </row>
    <row r="31" customFormat="false" ht="12.75" hidden="false" customHeight="true" outlineLevel="0" collapsed="false">
      <c r="A31" s="151"/>
      <c r="B31" s="152" t="s">
        <v>140</v>
      </c>
      <c r="C31" s="153"/>
      <c r="D31" s="154" t="str">
        <f aca="false">D22</f>
        <v>101.01-05</v>
      </c>
      <c r="E31" s="153"/>
      <c r="F31" s="153"/>
      <c r="G31" s="155"/>
      <c r="H31" s="161" t="n">
        <f aca="false">SUM(H24:H30)</f>
        <v>0</v>
      </c>
      <c r="I31" s="104"/>
      <c r="J31" s="104"/>
    </row>
  </sheetData>
  <sheetProtection sheet="true" password="c49b"/>
  <mergeCells count="4">
    <mergeCell ref="C2:F2"/>
    <mergeCell ref="A4:H4"/>
    <mergeCell ref="B7:G7"/>
    <mergeCell ref="E22:H22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H12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/>
  <cols>
    <col collapsed="false" hidden="false" max="1" min="1" style="0" width="4.18367346938776"/>
    <col collapsed="false" hidden="false" max="2" min="2" style="23" width="14.1734693877551"/>
    <col collapsed="false" hidden="false" max="3" min="3" style="23" width="62.9081632653061"/>
    <col collapsed="false" hidden="false" max="4" min="4" style="0" width="4.45408163265306"/>
    <col collapsed="false" hidden="false" max="5" min="5" style="0" width="10.3928571428571"/>
    <col collapsed="false" hidden="false" max="6" min="6" style="0" width="9.71938775510204"/>
    <col collapsed="false" hidden="false" max="7" min="7" style="0" width="12.5561224489796"/>
    <col collapsed="false" hidden="false" max="9" min="8" style="0" width="8.50510204081633"/>
    <col collapsed="false" hidden="true" max="18" min="10" style="0" width="0"/>
    <col collapsed="false" hidden="false" max="28" min="19" style="0" width="8.50510204081633"/>
    <col collapsed="false" hidden="true" max="41" min="29" style="0" width="0"/>
    <col collapsed="false" hidden="false" max="51" min="42" style="0" width="8.50510204081633"/>
    <col collapsed="false" hidden="false" max="52" min="52" style="0" width="111.367346938776"/>
    <col collapsed="false" hidden="false" max="53" min="53" style="0" width="97.734693877551"/>
    <col collapsed="false" hidden="false" max="1025" min="54" style="0" width="8.50510204081633"/>
  </cols>
  <sheetData>
    <row r="1" customFormat="false" ht="16.5" hidden="false" customHeight="false" outlineLevel="0" collapsed="false">
      <c r="A1" s="162" t="s">
        <v>224</v>
      </c>
      <c r="B1" s="162"/>
      <c r="C1" s="162"/>
      <c r="D1" s="162"/>
      <c r="E1" s="162"/>
      <c r="F1" s="162"/>
      <c r="G1" s="162"/>
      <c r="AC1" s="0" t="s">
        <v>142</v>
      </c>
    </row>
    <row r="2" customFormat="false" ht="13.5" hidden="false" customHeight="false" outlineLevel="0" collapsed="false">
      <c r="A2" s="163" t="s">
        <v>122</v>
      </c>
      <c r="B2" s="164" t="s">
        <v>15</v>
      </c>
      <c r="C2" s="165" t="s">
        <v>17</v>
      </c>
      <c r="D2" s="166"/>
      <c r="E2" s="167"/>
      <c r="F2" s="167"/>
      <c r="G2" s="168"/>
    </row>
    <row r="3" customFormat="false" ht="12.75" hidden="false" customHeight="false" outlineLevel="0" collapsed="false">
      <c r="A3" s="169" t="s">
        <v>123</v>
      </c>
      <c r="B3" s="170" t="s">
        <v>44</v>
      </c>
      <c r="C3" s="171" t="s">
        <v>45</v>
      </c>
      <c r="D3" s="172"/>
      <c r="E3" s="173"/>
      <c r="F3" s="173"/>
      <c r="G3" s="174"/>
      <c r="AC3" s="23" t="s">
        <v>216</v>
      </c>
    </row>
    <row r="4" customFormat="false" ht="13.5" hidden="false" customHeight="false" outlineLevel="0" collapsed="false">
      <c r="A4" s="175" t="s">
        <v>124</v>
      </c>
      <c r="B4" s="176" t="s">
        <v>222</v>
      </c>
      <c r="C4" s="177" t="s">
        <v>223</v>
      </c>
      <c r="D4" s="178"/>
      <c r="E4" s="179"/>
      <c r="F4" s="179"/>
      <c r="G4" s="180"/>
    </row>
    <row r="5" customFormat="false" ht="14.25" hidden="false" customHeight="false" outlineLevel="0" collapsed="false">
      <c r="C5" s="181"/>
      <c r="D5" s="182"/>
    </row>
    <row r="6" customFormat="false" ht="27" hidden="false" customHeight="false" outlineLevel="0" collapsed="false">
      <c r="A6" s="183" t="s">
        <v>125</v>
      </c>
      <c r="B6" s="184" t="s">
        <v>126</v>
      </c>
      <c r="C6" s="185" t="s">
        <v>127</v>
      </c>
      <c r="D6" s="186" t="s">
        <v>128</v>
      </c>
      <c r="E6" s="187" t="s">
        <v>129</v>
      </c>
      <c r="F6" s="188" t="s">
        <v>130</v>
      </c>
      <c r="G6" s="183" t="s">
        <v>131</v>
      </c>
      <c r="H6" s="189" t="s">
        <v>143</v>
      </c>
      <c r="I6" s="190" t="s">
        <v>144</v>
      </c>
      <c r="J6" s="108"/>
    </row>
    <row r="7" customFormat="false" ht="12.75" hidden="false" customHeight="true" outlineLevel="0" collapsed="false">
      <c r="A7" s="191"/>
      <c r="B7" s="192" t="s">
        <v>145</v>
      </c>
      <c r="C7" s="193" t="s">
        <v>146</v>
      </c>
      <c r="D7" s="193"/>
      <c r="E7" s="193"/>
      <c r="F7" s="193"/>
      <c r="G7" s="193"/>
      <c r="H7" s="194"/>
      <c r="I7" s="195"/>
    </row>
    <row r="8" customFormat="false" ht="12.75" hidden="false" customHeight="false" outlineLevel="0" collapsed="false">
      <c r="A8" s="196" t="s">
        <v>147</v>
      </c>
      <c r="B8" s="197" t="s">
        <v>75</v>
      </c>
      <c r="C8" s="198" t="s">
        <v>76</v>
      </c>
      <c r="D8" s="199"/>
      <c r="E8" s="200"/>
      <c r="F8" s="201" t="n">
        <f aca="false">SUM(G9:G68)</f>
        <v>0</v>
      </c>
      <c r="G8" s="201"/>
      <c r="H8" s="202"/>
      <c r="I8" s="203"/>
      <c r="AE8" s="0" t="s">
        <v>148</v>
      </c>
    </row>
    <row r="9" customFormat="false" ht="12.75" hidden="false" customHeight="true" outlineLevel="1" collapsed="false">
      <c r="A9" s="204"/>
      <c r="B9" s="205" t="s">
        <v>225</v>
      </c>
      <c r="C9" s="205"/>
      <c r="D9" s="205"/>
      <c r="E9" s="205"/>
      <c r="F9" s="205"/>
      <c r="G9" s="205"/>
      <c r="H9" s="206"/>
      <c r="I9" s="207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  <c r="V9" s="208"/>
      <c r="W9" s="208"/>
      <c r="X9" s="208"/>
      <c r="Y9" s="208"/>
      <c r="Z9" s="208"/>
      <c r="AA9" s="208"/>
      <c r="AB9" s="208"/>
      <c r="AC9" s="208" t="n">
        <v>0</v>
      </c>
      <c r="AD9" s="208"/>
      <c r="AE9" s="208"/>
      <c r="AF9" s="208"/>
      <c r="AG9" s="208"/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customFormat="false" ht="12.75" hidden="false" customHeight="true" outlineLevel="1" collapsed="false">
      <c r="A10" s="204"/>
      <c r="B10" s="219" t="s">
        <v>226</v>
      </c>
      <c r="C10" s="219"/>
      <c r="D10" s="219"/>
      <c r="E10" s="219"/>
      <c r="F10" s="219"/>
      <c r="G10" s="219"/>
      <c r="H10" s="206"/>
      <c r="I10" s="207"/>
      <c r="J10" s="208"/>
      <c r="K10" s="208"/>
      <c r="L10" s="208"/>
      <c r="M10" s="208"/>
      <c r="N10" s="208"/>
      <c r="O10" s="208"/>
      <c r="P10" s="208"/>
      <c r="Q10" s="208"/>
      <c r="R10" s="208"/>
      <c r="S10" s="208"/>
      <c r="T10" s="208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  <c r="AE10" s="208" t="s">
        <v>173</v>
      </c>
      <c r="AF10" s="208"/>
      <c r="AG10" s="208"/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18" t="str">
        <f aca="false">B10</f>
        <v>na vzdálenost (výšku) od hladiny vody v jímce po výšku roviny proložené osou nejvyššího bodu výtlačného potrubí, odpadní potrubí v délce do 20 m,</v>
      </c>
      <c r="BA10" s="208"/>
      <c r="BB10" s="208"/>
      <c r="BC10" s="208"/>
      <c r="BD10" s="208"/>
      <c r="BE10" s="208"/>
      <c r="BF10" s="208"/>
      <c r="BG10" s="208"/>
      <c r="BH10" s="208"/>
    </row>
    <row r="11" customFormat="false" ht="12.75" hidden="false" customHeight="true" outlineLevel="1" collapsed="false">
      <c r="A11" s="204"/>
      <c r="B11" s="219" t="s">
        <v>227</v>
      </c>
      <c r="C11" s="219"/>
      <c r="D11" s="219"/>
      <c r="E11" s="219"/>
      <c r="F11" s="219"/>
      <c r="G11" s="219"/>
      <c r="H11" s="206"/>
      <c r="I11" s="207"/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  <c r="U11" s="208"/>
      <c r="V11" s="208"/>
      <c r="W11" s="208"/>
      <c r="X11" s="208"/>
      <c r="Y11" s="208"/>
      <c r="Z11" s="208"/>
      <c r="AA11" s="208"/>
      <c r="AB11" s="208"/>
      <c r="AC11" s="208" t="n">
        <v>1</v>
      </c>
      <c r="AD11" s="208"/>
      <c r="AE11" s="208"/>
      <c r="AF11" s="208"/>
      <c r="AG11" s="208"/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customFormat="false" ht="12.75" hidden="false" customHeight="false" outlineLevel="1" collapsed="false">
      <c r="A12" s="209" t="n">
        <v>1</v>
      </c>
      <c r="B12" s="210" t="s">
        <v>228</v>
      </c>
      <c r="C12" s="211" t="s">
        <v>229</v>
      </c>
      <c r="D12" s="212" t="s">
        <v>230</v>
      </c>
      <c r="E12" s="213" t="n">
        <v>220</v>
      </c>
      <c r="F12" s="214"/>
      <c r="G12" s="215" t="n">
        <f aca="false">ROUND(E12*F12,2)</f>
        <v>0</v>
      </c>
      <c r="H12" s="206" t="s">
        <v>231</v>
      </c>
      <c r="I12" s="207" t="s">
        <v>154</v>
      </c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  <c r="AE12" s="208" t="s">
        <v>155</v>
      </c>
      <c r="AF12" s="208"/>
      <c r="AG12" s="208"/>
      <c r="AH12" s="208"/>
      <c r="AI12" s="208"/>
      <c r="AJ12" s="208"/>
      <c r="AK12" s="208"/>
      <c r="AL12" s="208"/>
      <c r="AM12" s="208" t="n">
        <v>21</v>
      </c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customFormat="false" ht="12.75" hidden="false" customHeight="true" outlineLevel="1" collapsed="false">
      <c r="A13" s="204"/>
      <c r="B13" s="219" t="s">
        <v>232</v>
      </c>
      <c r="C13" s="219"/>
      <c r="D13" s="219"/>
      <c r="E13" s="219"/>
      <c r="F13" s="219"/>
      <c r="G13" s="219"/>
      <c r="H13" s="206"/>
      <c r="I13" s="207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  <c r="U13" s="208"/>
      <c r="V13" s="208"/>
      <c r="W13" s="208"/>
      <c r="X13" s="208"/>
      <c r="Y13" s="208"/>
      <c r="Z13" s="208"/>
      <c r="AA13" s="208"/>
      <c r="AB13" s="208"/>
      <c r="AC13" s="208" t="n">
        <v>0</v>
      </c>
      <c r="AD13" s="208"/>
      <c r="AE13" s="208"/>
      <c r="AF13" s="208"/>
      <c r="AG13" s="208"/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customFormat="false" ht="22.5" hidden="false" customHeight="true" outlineLevel="1" collapsed="false">
      <c r="A14" s="204"/>
      <c r="B14" s="219" t="s">
        <v>233</v>
      </c>
      <c r="C14" s="219"/>
      <c r="D14" s="219"/>
      <c r="E14" s="219"/>
      <c r="F14" s="219"/>
      <c r="G14" s="219"/>
      <c r="H14" s="206"/>
      <c r="I14" s="207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 t="s">
        <v>173</v>
      </c>
      <c r="AF14" s="208"/>
      <c r="AG14" s="208"/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18" t="str">
        <f aca="false">B14</f>
        <v>na vzdálenost (výšku) od hladiny vody v jímce po výšku roviny proložené osou nejvyššího bodu výtlačného potrubí, včetně sacího a výtlačného potrubí, příp. odpadní žlaby a lešení pod čerpadlo a pod potrubí nebo pod odpadní žlaby,</v>
      </c>
      <c r="BA14" s="208"/>
      <c r="BB14" s="208"/>
      <c r="BC14" s="208"/>
      <c r="BD14" s="208"/>
      <c r="BE14" s="208"/>
      <c r="BF14" s="208"/>
      <c r="BG14" s="208"/>
      <c r="BH14" s="208"/>
    </row>
    <row r="15" customFormat="false" ht="12.75" hidden="false" customHeight="true" outlineLevel="1" collapsed="false">
      <c r="A15" s="204"/>
      <c r="B15" s="219" t="s">
        <v>234</v>
      </c>
      <c r="C15" s="219"/>
      <c r="D15" s="219"/>
      <c r="E15" s="219"/>
      <c r="F15" s="219"/>
      <c r="G15" s="219"/>
      <c r="H15" s="206"/>
      <c r="I15" s="207"/>
      <c r="J15" s="208"/>
      <c r="K15" s="208"/>
      <c r="L15" s="208"/>
      <c r="M15" s="208"/>
      <c r="N15" s="208"/>
      <c r="O15" s="208"/>
      <c r="P15" s="208"/>
      <c r="Q15" s="208"/>
      <c r="R15" s="208"/>
      <c r="S15" s="208"/>
      <c r="T15" s="208"/>
      <c r="U15" s="208"/>
      <c r="V15" s="208"/>
      <c r="W15" s="208"/>
      <c r="X15" s="208"/>
      <c r="Y15" s="208"/>
      <c r="Z15" s="208"/>
      <c r="AA15" s="208"/>
      <c r="AB15" s="208"/>
      <c r="AC15" s="208" t="n">
        <v>1</v>
      </c>
      <c r="AD15" s="208"/>
      <c r="AE15" s="208"/>
      <c r="AF15" s="208"/>
      <c r="AG15" s="208"/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customFormat="false" ht="12.75" hidden="false" customHeight="false" outlineLevel="1" collapsed="false">
      <c r="A16" s="209" t="n">
        <v>2</v>
      </c>
      <c r="B16" s="210" t="s">
        <v>235</v>
      </c>
      <c r="C16" s="211" t="s">
        <v>236</v>
      </c>
      <c r="D16" s="212" t="s">
        <v>237</v>
      </c>
      <c r="E16" s="213" t="n">
        <v>22</v>
      </c>
      <c r="F16" s="214"/>
      <c r="G16" s="215" t="n">
        <f aca="false">ROUND(E16*F16,2)</f>
        <v>0</v>
      </c>
      <c r="H16" s="206" t="s">
        <v>231</v>
      </c>
      <c r="I16" s="207" t="s">
        <v>154</v>
      </c>
      <c r="J16" s="208"/>
      <c r="K16" s="208"/>
      <c r="L16" s="208"/>
      <c r="M16" s="208"/>
      <c r="N16" s="208"/>
      <c r="O16" s="208"/>
      <c r="P16" s="208"/>
      <c r="Q16" s="208"/>
      <c r="R16" s="208"/>
      <c r="S16" s="208"/>
      <c r="T16" s="208"/>
      <c r="U16" s="208"/>
      <c r="V16" s="208"/>
      <c r="W16" s="208"/>
      <c r="X16" s="208"/>
      <c r="Y16" s="208"/>
      <c r="Z16" s="208"/>
      <c r="AA16" s="208"/>
      <c r="AB16" s="208"/>
      <c r="AC16" s="208"/>
      <c r="AD16" s="208"/>
      <c r="AE16" s="208" t="s">
        <v>155</v>
      </c>
      <c r="AF16" s="208"/>
      <c r="AG16" s="208"/>
      <c r="AH16" s="208"/>
      <c r="AI16" s="208"/>
      <c r="AJ16" s="208"/>
      <c r="AK16" s="208"/>
      <c r="AL16" s="208"/>
      <c r="AM16" s="208" t="n">
        <v>21</v>
      </c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customFormat="false" ht="12.75" hidden="false" customHeight="true" outlineLevel="1" collapsed="false">
      <c r="A17" s="204"/>
      <c r="B17" s="219" t="s">
        <v>238</v>
      </c>
      <c r="C17" s="219"/>
      <c r="D17" s="219"/>
      <c r="E17" s="219"/>
      <c r="F17" s="219"/>
      <c r="G17" s="219"/>
      <c r="H17" s="206"/>
      <c r="I17" s="207"/>
      <c r="J17" s="208"/>
      <c r="K17" s="208"/>
      <c r="L17" s="208"/>
      <c r="M17" s="208"/>
      <c r="N17" s="208"/>
      <c r="O17" s="208"/>
      <c r="P17" s="208"/>
      <c r="Q17" s="208"/>
      <c r="R17" s="208"/>
      <c r="S17" s="208"/>
      <c r="T17" s="208"/>
      <c r="U17" s="208"/>
      <c r="V17" s="208"/>
      <c r="W17" s="208"/>
      <c r="X17" s="208"/>
      <c r="Y17" s="208"/>
      <c r="Z17" s="208"/>
      <c r="AA17" s="208"/>
      <c r="AB17" s="208"/>
      <c r="AC17" s="208" t="n">
        <v>0</v>
      </c>
      <c r="AD17" s="208"/>
      <c r="AE17" s="208"/>
      <c r="AF17" s="208"/>
      <c r="AG17" s="208"/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customFormat="false" ht="22.5" hidden="false" customHeight="true" outlineLevel="1" collapsed="false">
      <c r="A18" s="204"/>
      <c r="B18" s="219" t="s">
        <v>239</v>
      </c>
      <c r="C18" s="219"/>
      <c r="D18" s="219"/>
      <c r="E18" s="219"/>
      <c r="F18" s="219"/>
      <c r="G18" s="219"/>
      <c r="H18" s="206"/>
      <c r="I18" s="207"/>
      <c r="J18" s="208"/>
      <c r="K18" s="208"/>
      <c r="L18" s="208"/>
      <c r="M18" s="208"/>
      <c r="N18" s="208"/>
      <c r="O18" s="208"/>
      <c r="P18" s="208"/>
      <c r="Q18" s="208"/>
      <c r="R18" s="208"/>
      <c r="S18" s="208"/>
      <c r="T18" s="208"/>
      <c r="U18" s="208"/>
      <c r="V18" s="208"/>
      <c r="W18" s="208"/>
      <c r="X18" s="208"/>
      <c r="Y18" s="208"/>
      <c r="Z18" s="208"/>
      <c r="AA18" s="208"/>
      <c r="AB18" s="208"/>
      <c r="AC18" s="208"/>
      <c r="AD18" s="208"/>
      <c r="AE18" s="208" t="s">
        <v>173</v>
      </c>
      <c r="AF18" s="208"/>
      <c r="AG18" s="208"/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18" t="str">
        <f aca="false">B18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A18" s="208"/>
      <c r="BB18" s="208"/>
      <c r="BC18" s="208"/>
      <c r="BD18" s="208"/>
      <c r="BE18" s="208"/>
      <c r="BF18" s="208"/>
      <c r="BG18" s="208"/>
      <c r="BH18" s="208"/>
    </row>
    <row r="19" customFormat="false" ht="12.75" hidden="false" customHeight="true" outlineLevel="1" collapsed="false">
      <c r="A19" s="204"/>
      <c r="B19" s="219" t="s">
        <v>240</v>
      </c>
      <c r="C19" s="219"/>
      <c r="D19" s="219"/>
      <c r="E19" s="219"/>
      <c r="F19" s="219"/>
      <c r="G19" s="219"/>
      <c r="H19" s="206"/>
      <c r="I19" s="207"/>
      <c r="J19" s="208"/>
      <c r="K19" s="208"/>
      <c r="L19" s="208"/>
      <c r="M19" s="208"/>
      <c r="N19" s="208"/>
      <c r="O19" s="208"/>
      <c r="P19" s="208"/>
      <c r="Q19" s="208"/>
      <c r="R19" s="208"/>
      <c r="S19" s="208"/>
      <c r="T19" s="208"/>
      <c r="U19" s="208"/>
      <c r="V19" s="208"/>
      <c r="W19" s="208"/>
      <c r="X19" s="208"/>
      <c r="Y19" s="208"/>
      <c r="Z19" s="208"/>
      <c r="AA19" s="208"/>
      <c r="AB19" s="208"/>
      <c r="AC19" s="208" t="n">
        <v>1</v>
      </c>
      <c r="AD19" s="208"/>
      <c r="AE19" s="208"/>
      <c r="AF19" s="208"/>
      <c r="AG19" s="208"/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customFormat="false" ht="12.75" hidden="false" customHeight="false" outlineLevel="1" collapsed="false">
      <c r="A20" s="209" t="n">
        <v>3</v>
      </c>
      <c r="B20" s="210" t="s">
        <v>241</v>
      </c>
      <c r="C20" s="211" t="s">
        <v>242</v>
      </c>
      <c r="D20" s="212" t="s">
        <v>221</v>
      </c>
      <c r="E20" s="213" t="n">
        <v>12</v>
      </c>
      <c r="F20" s="214"/>
      <c r="G20" s="215" t="n">
        <f aca="false">ROUND(E20*F20,2)</f>
        <v>0</v>
      </c>
      <c r="H20" s="206" t="s">
        <v>231</v>
      </c>
      <c r="I20" s="207" t="s">
        <v>154</v>
      </c>
      <c r="J20" s="208"/>
      <c r="K20" s="208"/>
      <c r="L20" s="208"/>
      <c r="M20" s="208"/>
      <c r="N20" s="208"/>
      <c r="O20" s="208"/>
      <c r="P20" s="208"/>
      <c r="Q20" s="208"/>
      <c r="R20" s="208"/>
      <c r="S20" s="208"/>
      <c r="T20" s="208"/>
      <c r="U20" s="208"/>
      <c r="V20" s="208"/>
      <c r="W20" s="208"/>
      <c r="X20" s="208"/>
      <c r="Y20" s="208"/>
      <c r="Z20" s="208"/>
      <c r="AA20" s="208"/>
      <c r="AB20" s="208"/>
      <c r="AC20" s="208"/>
      <c r="AD20" s="208"/>
      <c r="AE20" s="208" t="s">
        <v>155</v>
      </c>
      <c r="AF20" s="208"/>
      <c r="AG20" s="208"/>
      <c r="AH20" s="208"/>
      <c r="AI20" s="208"/>
      <c r="AJ20" s="208"/>
      <c r="AK20" s="208"/>
      <c r="AL20" s="208"/>
      <c r="AM20" s="208" t="n">
        <v>21</v>
      </c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customFormat="false" ht="12.75" hidden="false" customHeight="true" outlineLevel="1" collapsed="false">
      <c r="A21" s="204"/>
      <c r="B21" s="219" t="s">
        <v>243</v>
      </c>
      <c r="C21" s="219"/>
      <c r="D21" s="219"/>
      <c r="E21" s="219"/>
      <c r="F21" s="219"/>
      <c r="G21" s="219"/>
      <c r="H21" s="206"/>
      <c r="I21" s="207"/>
      <c r="J21" s="208"/>
      <c r="K21" s="208"/>
      <c r="L21" s="208"/>
      <c r="M21" s="208"/>
      <c r="N21" s="208"/>
      <c r="O21" s="208"/>
      <c r="P21" s="208"/>
      <c r="Q21" s="208"/>
      <c r="R21" s="208"/>
      <c r="S21" s="208"/>
      <c r="T21" s="208"/>
      <c r="U21" s="208"/>
      <c r="V21" s="208"/>
      <c r="W21" s="208"/>
      <c r="X21" s="208"/>
      <c r="Y21" s="208"/>
      <c r="Z21" s="208"/>
      <c r="AA21" s="208"/>
      <c r="AB21" s="208"/>
      <c r="AC21" s="208" t="n">
        <v>0</v>
      </c>
      <c r="AD21" s="208"/>
      <c r="AE21" s="208"/>
      <c r="AF21" s="208"/>
      <c r="AG21" s="208"/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customFormat="false" ht="12.75" hidden="false" customHeight="true" outlineLevel="1" collapsed="false">
      <c r="A22" s="204"/>
      <c r="B22" s="219" t="s">
        <v>244</v>
      </c>
      <c r="C22" s="219"/>
      <c r="D22" s="219"/>
      <c r="E22" s="219"/>
      <c r="F22" s="219"/>
      <c r="G22" s="219"/>
      <c r="H22" s="206"/>
      <c r="I22" s="207"/>
      <c r="J22" s="208"/>
      <c r="K22" s="208"/>
      <c r="L22" s="208"/>
      <c r="M22" s="208"/>
      <c r="N22" s="208"/>
      <c r="O22" s="208"/>
      <c r="P22" s="208"/>
      <c r="Q22" s="208"/>
      <c r="R22" s="208"/>
      <c r="S22" s="208"/>
      <c r="T22" s="208"/>
      <c r="U22" s="208"/>
      <c r="V22" s="208"/>
      <c r="W22" s="208"/>
      <c r="X22" s="208"/>
      <c r="Y22" s="208"/>
      <c r="Z22" s="208"/>
      <c r="AA22" s="208"/>
      <c r="AB22" s="208"/>
      <c r="AC22" s="208"/>
      <c r="AD22" s="208"/>
      <c r="AE22" s="208" t="s">
        <v>173</v>
      </c>
      <c r="AF22" s="208"/>
      <c r="AG22" s="208"/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customFormat="false" ht="12.75" hidden="false" customHeight="false" outlineLevel="1" collapsed="false">
      <c r="A23" s="209" t="n">
        <v>4</v>
      </c>
      <c r="B23" s="210" t="s">
        <v>245</v>
      </c>
      <c r="C23" s="211" t="s">
        <v>246</v>
      </c>
      <c r="D23" s="212" t="s">
        <v>247</v>
      </c>
      <c r="E23" s="213" t="n">
        <v>32</v>
      </c>
      <c r="F23" s="214"/>
      <c r="G23" s="215" t="n">
        <f aca="false">ROUND(E23*F23,2)</f>
        <v>0</v>
      </c>
      <c r="H23" s="206" t="s">
        <v>231</v>
      </c>
      <c r="I23" s="207" t="s">
        <v>154</v>
      </c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 t="s">
        <v>155</v>
      </c>
      <c r="AF23" s="208"/>
      <c r="AG23" s="208"/>
      <c r="AH23" s="208"/>
      <c r="AI23" s="208"/>
      <c r="AJ23" s="208"/>
      <c r="AK23" s="208"/>
      <c r="AL23" s="208"/>
      <c r="AM23" s="208" t="n">
        <v>21</v>
      </c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customFormat="false" ht="12.75" hidden="false" customHeight="true" outlineLevel="1" collapsed="false">
      <c r="A24" s="204"/>
      <c r="B24" s="219" t="s">
        <v>248</v>
      </c>
      <c r="C24" s="219"/>
      <c r="D24" s="219"/>
      <c r="E24" s="219"/>
      <c r="F24" s="219"/>
      <c r="G24" s="219"/>
      <c r="H24" s="206"/>
      <c r="I24" s="207"/>
      <c r="J24" s="208"/>
      <c r="K24" s="208"/>
      <c r="L24" s="208"/>
      <c r="M24" s="208"/>
      <c r="N24" s="208"/>
      <c r="O24" s="208"/>
      <c r="P24" s="208"/>
      <c r="Q24" s="208"/>
      <c r="R24" s="208"/>
      <c r="S24" s="208"/>
      <c r="T24" s="208"/>
      <c r="U24" s="208"/>
      <c r="V24" s="208"/>
      <c r="W24" s="208"/>
      <c r="X24" s="208"/>
      <c r="Y24" s="208"/>
      <c r="Z24" s="208"/>
      <c r="AA24" s="208"/>
      <c r="AB24" s="208"/>
      <c r="AC24" s="208" t="n">
        <v>0</v>
      </c>
      <c r="AD24" s="208"/>
      <c r="AE24" s="208"/>
      <c r="AF24" s="208"/>
      <c r="AG24" s="208"/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customFormat="false" ht="22.5" hidden="false" customHeight="true" outlineLevel="1" collapsed="false">
      <c r="A25" s="204"/>
      <c r="B25" s="219" t="s">
        <v>249</v>
      </c>
      <c r="C25" s="219"/>
      <c r="D25" s="219"/>
      <c r="E25" s="219"/>
      <c r="F25" s="219"/>
      <c r="G25" s="219"/>
      <c r="H25" s="206"/>
      <c r="I25" s="207"/>
      <c r="J25" s="208"/>
      <c r="K25" s="208"/>
      <c r="L25" s="208"/>
      <c r="M25" s="208"/>
      <c r="N25" s="208"/>
      <c r="O25" s="208"/>
      <c r="P25" s="208"/>
      <c r="Q25" s="208"/>
      <c r="R25" s="208"/>
      <c r="S25" s="208"/>
      <c r="T25" s="208"/>
      <c r="U25" s="208"/>
      <c r="V25" s="208"/>
      <c r="W25" s="208"/>
      <c r="X25" s="208"/>
      <c r="Y25" s="208"/>
      <c r="Z25" s="208"/>
      <c r="AA25" s="208"/>
      <c r="AB25" s="208"/>
      <c r="AC25" s="208"/>
      <c r="AD25" s="208"/>
      <c r="AE25" s="208" t="s">
        <v>173</v>
      </c>
      <c r="AF25" s="208"/>
      <c r="AG25" s="208"/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18" t="str">
        <f aca="false">B25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A25" s="208"/>
      <c r="BB25" s="208"/>
      <c r="BC25" s="208"/>
      <c r="BD25" s="208"/>
      <c r="BE25" s="208"/>
      <c r="BF25" s="208"/>
      <c r="BG25" s="208"/>
      <c r="BH25" s="208"/>
    </row>
    <row r="26" customFormat="false" ht="12.75" hidden="false" customHeight="false" outlineLevel="1" collapsed="false">
      <c r="A26" s="209" t="n">
        <v>5</v>
      </c>
      <c r="B26" s="210" t="s">
        <v>250</v>
      </c>
      <c r="C26" s="211" t="s">
        <v>251</v>
      </c>
      <c r="D26" s="212" t="s">
        <v>247</v>
      </c>
      <c r="E26" s="213" t="n">
        <v>487.26</v>
      </c>
      <c r="F26" s="214"/>
      <c r="G26" s="215" t="n">
        <f aca="false">ROUND(E26*F26,2)</f>
        <v>0</v>
      </c>
      <c r="H26" s="206" t="s">
        <v>231</v>
      </c>
      <c r="I26" s="207" t="s">
        <v>154</v>
      </c>
      <c r="J26" s="208"/>
      <c r="K26" s="208"/>
      <c r="L26" s="208"/>
      <c r="M26" s="208"/>
      <c r="N26" s="208"/>
      <c r="O26" s="208"/>
      <c r="P26" s="208"/>
      <c r="Q26" s="208"/>
      <c r="R26" s="208"/>
      <c r="S26" s="208"/>
      <c r="T26" s="208"/>
      <c r="U26" s="208"/>
      <c r="V26" s="208"/>
      <c r="W26" s="208"/>
      <c r="X26" s="208"/>
      <c r="Y26" s="208"/>
      <c r="Z26" s="208"/>
      <c r="AA26" s="208"/>
      <c r="AB26" s="208"/>
      <c r="AC26" s="208"/>
      <c r="AD26" s="208"/>
      <c r="AE26" s="208" t="s">
        <v>155</v>
      </c>
      <c r="AF26" s="208"/>
      <c r="AG26" s="208"/>
      <c r="AH26" s="208"/>
      <c r="AI26" s="208"/>
      <c r="AJ26" s="208"/>
      <c r="AK26" s="208"/>
      <c r="AL26" s="208"/>
      <c r="AM26" s="208" t="n">
        <v>21</v>
      </c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customFormat="false" ht="12.75" hidden="false" customHeight="false" outlineLevel="1" collapsed="false">
      <c r="A27" s="209" t="n">
        <v>6</v>
      </c>
      <c r="B27" s="210" t="s">
        <v>252</v>
      </c>
      <c r="C27" s="211" t="s">
        <v>253</v>
      </c>
      <c r="D27" s="212" t="s">
        <v>247</v>
      </c>
      <c r="E27" s="213" t="n">
        <v>629.38</v>
      </c>
      <c r="F27" s="214"/>
      <c r="G27" s="215" t="n">
        <f aca="false">ROUND(E27*F27,2)</f>
        <v>0</v>
      </c>
      <c r="H27" s="206" t="s">
        <v>231</v>
      </c>
      <c r="I27" s="207" t="s">
        <v>154</v>
      </c>
      <c r="J27" s="208"/>
      <c r="K27" s="208"/>
      <c r="L27" s="208"/>
      <c r="M27" s="208"/>
      <c r="N27" s="208"/>
      <c r="O27" s="208"/>
      <c r="P27" s="208"/>
      <c r="Q27" s="208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  <c r="AE27" s="208" t="s">
        <v>155</v>
      </c>
      <c r="AF27" s="208"/>
      <c r="AG27" s="208"/>
      <c r="AH27" s="208"/>
      <c r="AI27" s="208"/>
      <c r="AJ27" s="208"/>
      <c r="AK27" s="208"/>
      <c r="AL27" s="208"/>
      <c r="AM27" s="208" t="n">
        <v>21</v>
      </c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customFormat="false" ht="12.75" hidden="false" customHeight="false" outlineLevel="1" collapsed="false">
      <c r="A28" s="209" t="n">
        <v>7</v>
      </c>
      <c r="B28" s="210" t="s">
        <v>254</v>
      </c>
      <c r="C28" s="211" t="s">
        <v>255</v>
      </c>
      <c r="D28" s="212" t="s">
        <v>247</v>
      </c>
      <c r="E28" s="213" t="n">
        <v>507.56</v>
      </c>
      <c r="F28" s="214"/>
      <c r="G28" s="215" t="n">
        <f aca="false">ROUND(E28*F28,2)</f>
        <v>0</v>
      </c>
      <c r="H28" s="206" t="s">
        <v>231</v>
      </c>
      <c r="I28" s="207" t="s">
        <v>256</v>
      </c>
      <c r="J28" s="208"/>
      <c r="K28" s="208"/>
      <c r="L28" s="208"/>
      <c r="M28" s="208"/>
      <c r="N28" s="208"/>
      <c r="O28" s="208"/>
      <c r="P28" s="208"/>
      <c r="Q28" s="208"/>
      <c r="R28" s="208"/>
      <c r="S28" s="208"/>
      <c r="T28" s="208"/>
      <c r="U28" s="208"/>
      <c r="V28" s="208"/>
      <c r="W28" s="208"/>
      <c r="X28" s="208"/>
      <c r="Y28" s="208"/>
      <c r="Z28" s="208"/>
      <c r="AA28" s="208"/>
      <c r="AB28" s="208"/>
      <c r="AC28" s="208"/>
      <c r="AD28" s="208"/>
      <c r="AE28" s="208" t="s">
        <v>155</v>
      </c>
      <c r="AF28" s="208"/>
      <c r="AG28" s="208"/>
      <c r="AH28" s="208"/>
      <c r="AI28" s="208"/>
      <c r="AJ28" s="208"/>
      <c r="AK28" s="208"/>
      <c r="AL28" s="208"/>
      <c r="AM28" s="208" t="n">
        <v>21</v>
      </c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customFormat="false" ht="12.75" hidden="false" customHeight="false" outlineLevel="1" collapsed="false">
      <c r="A29" s="209" t="n">
        <v>8</v>
      </c>
      <c r="B29" s="210" t="s">
        <v>257</v>
      </c>
      <c r="C29" s="211" t="s">
        <v>258</v>
      </c>
      <c r="D29" s="212" t="s">
        <v>247</v>
      </c>
      <c r="E29" s="213" t="n">
        <v>304.54</v>
      </c>
      <c r="F29" s="214"/>
      <c r="G29" s="215" t="n">
        <f aca="false">ROUND(E29*F29,2)</f>
        <v>0</v>
      </c>
      <c r="H29" s="206" t="s">
        <v>231</v>
      </c>
      <c r="I29" s="207" t="s">
        <v>256</v>
      </c>
      <c r="J29" s="208"/>
      <c r="K29" s="208"/>
      <c r="L29" s="208"/>
      <c r="M29" s="208"/>
      <c r="N29" s="208"/>
      <c r="O29" s="208"/>
      <c r="P29" s="208"/>
      <c r="Q29" s="208"/>
      <c r="R29" s="208"/>
      <c r="S29" s="208"/>
      <c r="T29" s="208"/>
      <c r="U29" s="208"/>
      <c r="V29" s="208"/>
      <c r="W29" s="208"/>
      <c r="X29" s="208"/>
      <c r="Y29" s="208"/>
      <c r="Z29" s="208"/>
      <c r="AA29" s="208"/>
      <c r="AB29" s="208"/>
      <c r="AC29" s="208"/>
      <c r="AD29" s="208"/>
      <c r="AE29" s="208" t="s">
        <v>155</v>
      </c>
      <c r="AF29" s="208"/>
      <c r="AG29" s="208"/>
      <c r="AH29" s="208"/>
      <c r="AI29" s="208"/>
      <c r="AJ29" s="208"/>
      <c r="AK29" s="208"/>
      <c r="AL29" s="208"/>
      <c r="AM29" s="208" t="n">
        <v>21</v>
      </c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customFormat="false" ht="12.75" hidden="false" customHeight="false" outlineLevel="1" collapsed="false">
      <c r="A30" s="209" t="n">
        <v>9</v>
      </c>
      <c r="B30" s="210" t="s">
        <v>259</v>
      </c>
      <c r="C30" s="211" t="s">
        <v>260</v>
      </c>
      <c r="D30" s="212" t="s">
        <v>247</v>
      </c>
      <c r="E30" s="213" t="n">
        <v>101.51</v>
      </c>
      <c r="F30" s="214"/>
      <c r="G30" s="215" t="n">
        <f aca="false">ROUND(E30*F30,2)</f>
        <v>0</v>
      </c>
      <c r="H30" s="206" t="s">
        <v>231</v>
      </c>
      <c r="I30" s="207" t="s">
        <v>154</v>
      </c>
      <c r="J30" s="208"/>
      <c r="K30" s="208"/>
      <c r="L30" s="208"/>
      <c r="M30" s="208"/>
      <c r="N30" s="208"/>
      <c r="O30" s="208"/>
      <c r="P30" s="208"/>
      <c r="Q30" s="208"/>
      <c r="R30" s="208"/>
      <c r="S30" s="208"/>
      <c r="T30" s="208"/>
      <c r="U30" s="208"/>
      <c r="V30" s="208"/>
      <c r="W30" s="208"/>
      <c r="X30" s="208"/>
      <c r="Y30" s="208"/>
      <c r="Z30" s="208"/>
      <c r="AA30" s="208"/>
      <c r="AB30" s="208"/>
      <c r="AC30" s="208"/>
      <c r="AD30" s="208"/>
      <c r="AE30" s="208" t="s">
        <v>155</v>
      </c>
      <c r="AF30" s="208"/>
      <c r="AG30" s="208"/>
      <c r="AH30" s="208"/>
      <c r="AI30" s="208"/>
      <c r="AJ30" s="208"/>
      <c r="AK30" s="208"/>
      <c r="AL30" s="208"/>
      <c r="AM30" s="208" t="n">
        <v>21</v>
      </c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customFormat="false" ht="12.75" hidden="false" customHeight="true" outlineLevel="1" collapsed="false">
      <c r="A31" s="204"/>
      <c r="B31" s="219" t="s">
        <v>261</v>
      </c>
      <c r="C31" s="219"/>
      <c r="D31" s="219"/>
      <c r="E31" s="219"/>
      <c r="F31" s="219"/>
      <c r="G31" s="219"/>
      <c r="H31" s="206"/>
      <c r="I31" s="207"/>
      <c r="J31" s="208"/>
      <c r="K31" s="208"/>
      <c r="L31" s="208"/>
      <c r="M31" s="208"/>
      <c r="N31" s="208"/>
      <c r="O31" s="208"/>
      <c r="P31" s="208"/>
      <c r="Q31" s="208"/>
      <c r="R31" s="208"/>
      <c r="S31" s="208"/>
      <c r="T31" s="208"/>
      <c r="U31" s="208"/>
      <c r="V31" s="208"/>
      <c r="W31" s="208"/>
      <c r="X31" s="208"/>
      <c r="Y31" s="208"/>
      <c r="Z31" s="208"/>
      <c r="AA31" s="208"/>
      <c r="AB31" s="208"/>
      <c r="AC31" s="208" t="n">
        <v>0</v>
      </c>
      <c r="AD31" s="208"/>
      <c r="AE31" s="208"/>
      <c r="AF31" s="208"/>
      <c r="AG31" s="208"/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customFormat="false" ht="33.75" hidden="false" customHeight="true" outlineLevel="1" collapsed="false">
      <c r="A32" s="204"/>
      <c r="B32" s="219" t="s">
        <v>262</v>
      </c>
      <c r="C32" s="219"/>
      <c r="D32" s="219"/>
      <c r="E32" s="219"/>
      <c r="F32" s="219"/>
      <c r="G32" s="219"/>
      <c r="H32" s="206"/>
      <c r="I32" s="207"/>
      <c r="J32" s="208"/>
      <c r="K32" s="208"/>
      <c r="L32" s="208"/>
      <c r="M32" s="208"/>
      <c r="N32" s="208"/>
      <c r="O32" s="208"/>
      <c r="P32" s="208"/>
      <c r="Q32" s="208"/>
      <c r="R32" s="208"/>
      <c r="S32" s="208"/>
      <c r="T32" s="208"/>
      <c r="U32" s="208"/>
      <c r="V32" s="208"/>
      <c r="W32" s="208"/>
      <c r="X32" s="208"/>
      <c r="Y32" s="208"/>
      <c r="Z32" s="208"/>
      <c r="AA32" s="208"/>
      <c r="AB32" s="208"/>
      <c r="AC32" s="208"/>
      <c r="AD32" s="208"/>
      <c r="AE32" s="208" t="s">
        <v>173</v>
      </c>
      <c r="AF32" s="208"/>
      <c r="AG32" s="208"/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18" t="str">
        <f aca="false">B32</f>
        <v>Hloubení rýh šířka přes 60 do 200 cm 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A32" s="208"/>
      <c r="BB32" s="208"/>
      <c r="BC32" s="208"/>
      <c r="BD32" s="208"/>
      <c r="BE32" s="208"/>
      <c r="BF32" s="208"/>
      <c r="BG32" s="208"/>
      <c r="BH32" s="208"/>
    </row>
    <row r="33" customFormat="false" ht="12.75" hidden="false" customHeight="false" outlineLevel="1" collapsed="false">
      <c r="A33" s="209" t="n">
        <v>10</v>
      </c>
      <c r="B33" s="210" t="s">
        <v>263</v>
      </c>
      <c r="C33" s="211" t="s">
        <v>264</v>
      </c>
      <c r="D33" s="212" t="s">
        <v>247</v>
      </c>
      <c r="E33" s="213" t="n">
        <v>487.26</v>
      </c>
      <c r="F33" s="214"/>
      <c r="G33" s="215" t="n">
        <f aca="false">ROUND(E33*F33,2)</f>
        <v>0</v>
      </c>
      <c r="H33" s="206" t="s">
        <v>231</v>
      </c>
      <c r="I33" s="207" t="s">
        <v>265</v>
      </c>
      <c r="J33" s="208"/>
      <c r="K33" s="208"/>
      <c r="L33" s="208"/>
      <c r="M33" s="208"/>
      <c r="N33" s="208"/>
      <c r="O33" s="208"/>
      <c r="P33" s="208"/>
      <c r="Q33" s="208"/>
      <c r="R33" s="208"/>
      <c r="S33" s="208"/>
      <c r="T33" s="208"/>
      <c r="U33" s="208"/>
      <c r="V33" s="208"/>
      <c r="W33" s="208"/>
      <c r="X33" s="208"/>
      <c r="Y33" s="208"/>
      <c r="Z33" s="208"/>
      <c r="AA33" s="208"/>
      <c r="AB33" s="208"/>
      <c r="AC33" s="208"/>
      <c r="AD33" s="208"/>
      <c r="AE33" s="208" t="s">
        <v>155</v>
      </c>
      <c r="AF33" s="208"/>
      <c r="AG33" s="208"/>
      <c r="AH33" s="208"/>
      <c r="AI33" s="208"/>
      <c r="AJ33" s="208"/>
      <c r="AK33" s="208"/>
      <c r="AL33" s="208"/>
      <c r="AM33" s="208" t="n">
        <v>21</v>
      </c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customFormat="false" ht="12.75" hidden="false" customHeight="true" outlineLevel="1" collapsed="false">
      <c r="A34" s="204"/>
      <c r="B34" s="219" t="s">
        <v>266</v>
      </c>
      <c r="C34" s="219"/>
      <c r="D34" s="219"/>
      <c r="E34" s="219"/>
      <c r="F34" s="219"/>
      <c r="G34" s="219"/>
      <c r="H34" s="206"/>
      <c r="I34" s="207"/>
      <c r="J34" s="208"/>
      <c r="K34" s="208"/>
      <c r="L34" s="208"/>
      <c r="M34" s="208"/>
      <c r="N34" s="208"/>
      <c r="O34" s="208"/>
      <c r="P34" s="208"/>
      <c r="Q34" s="208"/>
      <c r="R34" s="208"/>
      <c r="S34" s="208"/>
      <c r="T34" s="208"/>
      <c r="U34" s="208"/>
      <c r="V34" s="208"/>
      <c r="W34" s="208"/>
      <c r="X34" s="208"/>
      <c r="Y34" s="208"/>
      <c r="Z34" s="208"/>
      <c r="AA34" s="208"/>
      <c r="AB34" s="208"/>
      <c r="AC34" s="208" t="n">
        <v>0</v>
      </c>
      <c r="AD34" s="208"/>
      <c r="AE34" s="208"/>
      <c r="AF34" s="208"/>
      <c r="AG34" s="208"/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customFormat="false" ht="33.75" hidden="false" customHeight="true" outlineLevel="1" collapsed="false">
      <c r="A35" s="204"/>
      <c r="B35" s="219" t="s">
        <v>262</v>
      </c>
      <c r="C35" s="219"/>
      <c r="D35" s="219"/>
      <c r="E35" s="219"/>
      <c r="F35" s="219"/>
      <c r="G35" s="219"/>
      <c r="H35" s="206"/>
      <c r="I35" s="207"/>
      <c r="J35" s="208"/>
      <c r="K35" s="208"/>
      <c r="L35" s="208"/>
      <c r="M35" s="208"/>
      <c r="N35" s="208"/>
      <c r="O35" s="208"/>
      <c r="P35" s="208"/>
      <c r="Q35" s="208"/>
      <c r="R35" s="208"/>
      <c r="S35" s="208"/>
      <c r="T35" s="208"/>
      <c r="U35" s="208"/>
      <c r="V35" s="208"/>
      <c r="W35" s="208"/>
      <c r="X35" s="208"/>
      <c r="Y35" s="208"/>
      <c r="Z35" s="208"/>
      <c r="AA35" s="208"/>
      <c r="AB35" s="208"/>
      <c r="AC35" s="208"/>
      <c r="AD35" s="208"/>
      <c r="AE35" s="208" t="s">
        <v>173</v>
      </c>
      <c r="AF35" s="208"/>
      <c r="AG35" s="208"/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18" t="str">
        <f aca="false">B35</f>
        <v>Hloubení rýh šířka přes 60 do 200 cm 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A35" s="208"/>
      <c r="BB35" s="208"/>
      <c r="BC35" s="208"/>
      <c r="BD35" s="208"/>
      <c r="BE35" s="208"/>
      <c r="BF35" s="208"/>
      <c r="BG35" s="208"/>
      <c r="BH35" s="208"/>
    </row>
    <row r="36" customFormat="false" ht="12.75" hidden="false" customHeight="false" outlineLevel="1" collapsed="false">
      <c r="A36" s="209" t="n">
        <v>11</v>
      </c>
      <c r="B36" s="210" t="s">
        <v>267</v>
      </c>
      <c r="C36" s="211" t="s">
        <v>268</v>
      </c>
      <c r="D36" s="212" t="s">
        <v>247</v>
      </c>
      <c r="E36" s="213" t="n">
        <v>629.38</v>
      </c>
      <c r="F36" s="214"/>
      <c r="G36" s="215" t="n">
        <f aca="false">ROUND(E36*F36,2)</f>
        <v>0</v>
      </c>
      <c r="H36" s="206" t="s">
        <v>231</v>
      </c>
      <c r="I36" s="207" t="s">
        <v>265</v>
      </c>
      <c r="J36" s="208"/>
      <c r="K36" s="208"/>
      <c r="L36" s="208"/>
      <c r="M36" s="208"/>
      <c r="N36" s="208"/>
      <c r="O36" s="208"/>
      <c r="P36" s="208"/>
      <c r="Q36" s="208"/>
      <c r="R36" s="208"/>
      <c r="S36" s="208"/>
      <c r="T36" s="208"/>
      <c r="U36" s="208"/>
      <c r="V36" s="208"/>
      <c r="W36" s="208"/>
      <c r="X36" s="208"/>
      <c r="Y36" s="208"/>
      <c r="Z36" s="208"/>
      <c r="AA36" s="208"/>
      <c r="AB36" s="208"/>
      <c r="AC36" s="208"/>
      <c r="AD36" s="208"/>
      <c r="AE36" s="208" t="s">
        <v>155</v>
      </c>
      <c r="AF36" s="208"/>
      <c r="AG36" s="208"/>
      <c r="AH36" s="208"/>
      <c r="AI36" s="208"/>
      <c r="AJ36" s="208"/>
      <c r="AK36" s="208"/>
      <c r="AL36" s="208"/>
      <c r="AM36" s="208" t="n">
        <v>21</v>
      </c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customFormat="false" ht="12.75" hidden="false" customHeight="true" outlineLevel="1" collapsed="false">
      <c r="A37" s="204"/>
      <c r="B37" s="219" t="s">
        <v>269</v>
      </c>
      <c r="C37" s="219"/>
      <c r="D37" s="219"/>
      <c r="E37" s="219"/>
      <c r="F37" s="219"/>
      <c r="G37" s="219"/>
      <c r="H37" s="206"/>
      <c r="I37" s="207"/>
      <c r="J37" s="208"/>
      <c r="K37" s="208"/>
      <c r="L37" s="208"/>
      <c r="M37" s="208"/>
      <c r="N37" s="208"/>
      <c r="O37" s="208"/>
      <c r="P37" s="208"/>
      <c r="Q37" s="208"/>
      <c r="R37" s="208"/>
      <c r="S37" s="208"/>
      <c r="T37" s="208"/>
      <c r="U37" s="208"/>
      <c r="V37" s="208"/>
      <c r="W37" s="208"/>
      <c r="X37" s="208"/>
      <c r="Y37" s="208"/>
      <c r="Z37" s="208"/>
      <c r="AA37" s="208"/>
      <c r="AB37" s="208"/>
      <c r="AC37" s="208" t="n">
        <v>0</v>
      </c>
      <c r="AD37" s="208"/>
      <c r="AE37" s="208"/>
      <c r="AF37" s="208"/>
      <c r="AG37" s="208"/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customFormat="false" ht="12.75" hidden="false" customHeight="true" outlineLevel="1" collapsed="false">
      <c r="A38" s="204"/>
      <c r="B38" s="219" t="s">
        <v>270</v>
      </c>
      <c r="C38" s="219"/>
      <c r="D38" s="219"/>
      <c r="E38" s="219"/>
      <c r="F38" s="219"/>
      <c r="G38" s="219"/>
      <c r="H38" s="206"/>
      <c r="I38" s="207"/>
      <c r="J38" s="208"/>
      <c r="K38" s="208"/>
      <c r="L38" s="208"/>
      <c r="M38" s="208"/>
      <c r="N38" s="208"/>
      <c r="O38" s="208"/>
      <c r="P38" s="208"/>
      <c r="Q38" s="208"/>
      <c r="R38" s="208"/>
      <c r="S38" s="208"/>
      <c r="T38" s="208"/>
      <c r="U38" s="208"/>
      <c r="V38" s="208"/>
      <c r="W38" s="208"/>
      <c r="X38" s="208"/>
      <c r="Y38" s="208"/>
      <c r="Z38" s="208"/>
      <c r="AA38" s="208"/>
      <c r="AB38" s="208"/>
      <c r="AC38" s="208"/>
      <c r="AD38" s="208"/>
      <c r="AE38" s="208" t="s">
        <v>173</v>
      </c>
      <c r="AF38" s="208"/>
      <c r="AG38" s="208"/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customFormat="false" ht="12.75" hidden="false" customHeight="false" outlineLevel="1" collapsed="false">
      <c r="A39" s="209" t="n">
        <v>12</v>
      </c>
      <c r="B39" s="210" t="s">
        <v>271</v>
      </c>
      <c r="C39" s="211" t="s">
        <v>272</v>
      </c>
      <c r="D39" s="212" t="s">
        <v>273</v>
      </c>
      <c r="E39" s="213" t="n">
        <v>1516.1</v>
      </c>
      <c r="F39" s="214"/>
      <c r="G39" s="215" t="n">
        <f aca="false">ROUND(E39*F39,2)</f>
        <v>0</v>
      </c>
      <c r="H39" s="206" t="s">
        <v>231</v>
      </c>
      <c r="I39" s="207" t="s">
        <v>154</v>
      </c>
      <c r="J39" s="208"/>
      <c r="K39" s="208"/>
      <c r="L39" s="208"/>
      <c r="M39" s="208"/>
      <c r="N39" s="208"/>
      <c r="O39" s="208"/>
      <c r="P39" s="208"/>
      <c r="Q39" s="208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  <c r="AE39" s="208" t="s">
        <v>155</v>
      </c>
      <c r="AF39" s="208"/>
      <c r="AG39" s="208"/>
      <c r="AH39" s="208"/>
      <c r="AI39" s="208"/>
      <c r="AJ39" s="208"/>
      <c r="AK39" s="208"/>
      <c r="AL39" s="208"/>
      <c r="AM39" s="208" t="n">
        <v>21</v>
      </c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customFormat="false" ht="12.75" hidden="false" customHeight="false" outlineLevel="1" collapsed="false">
      <c r="A40" s="209" t="n">
        <v>13</v>
      </c>
      <c r="B40" s="210" t="s">
        <v>274</v>
      </c>
      <c r="C40" s="211" t="s">
        <v>275</v>
      </c>
      <c r="D40" s="212" t="s">
        <v>273</v>
      </c>
      <c r="E40" s="213" t="n">
        <v>2165</v>
      </c>
      <c r="F40" s="214"/>
      <c r="G40" s="215" t="n">
        <f aca="false">ROUND(E40*F40,2)</f>
        <v>0</v>
      </c>
      <c r="H40" s="206" t="s">
        <v>231</v>
      </c>
      <c r="I40" s="207" t="s">
        <v>154</v>
      </c>
      <c r="J40" s="208"/>
      <c r="K40" s="208"/>
      <c r="L40" s="208"/>
      <c r="M40" s="208"/>
      <c r="N40" s="208"/>
      <c r="O40" s="208"/>
      <c r="P40" s="208"/>
      <c r="Q40" s="208"/>
      <c r="R40" s="208"/>
      <c r="S40" s="208"/>
      <c r="T40" s="208"/>
      <c r="U40" s="208"/>
      <c r="V40" s="208"/>
      <c r="W40" s="208"/>
      <c r="X40" s="208"/>
      <c r="Y40" s="208"/>
      <c r="Z40" s="208"/>
      <c r="AA40" s="208"/>
      <c r="AB40" s="208"/>
      <c r="AC40" s="208"/>
      <c r="AD40" s="208"/>
      <c r="AE40" s="208" t="s">
        <v>155</v>
      </c>
      <c r="AF40" s="208"/>
      <c r="AG40" s="208"/>
      <c r="AH40" s="208"/>
      <c r="AI40" s="208"/>
      <c r="AJ40" s="208"/>
      <c r="AK40" s="208"/>
      <c r="AL40" s="208"/>
      <c r="AM40" s="208" t="n">
        <v>21</v>
      </c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customFormat="false" ht="12.75" hidden="false" customHeight="true" outlineLevel="1" collapsed="false">
      <c r="A41" s="204"/>
      <c r="B41" s="219" t="s">
        <v>276</v>
      </c>
      <c r="C41" s="219"/>
      <c r="D41" s="219"/>
      <c r="E41" s="219"/>
      <c r="F41" s="219"/>
      <c r="G41" s="219"/>
      <c r="H41" s="206"/>
      <c r="I41" s="207"/>
      <c r="J41" s="208"/>
      <c r="K41" s="208"/>
      <c r="L41" s="208"/>
      <c r="M41" s="208"/>
      <c r="N41" s="208"/>
      <c r="O41" s="208"/>
      <c r="P41" s="208"/>
      <c r="Q41" s="208"/>
      <c r="R41" s="208"/>
      <c r="S41" s="208"/>
      <c r="T41" s="208"/>
      <c r="U41" s="208"/>
      <c r="V41" s="208"/>
      <c r="W41" s="208"/>
      <c r="X41" s="208"/>
      <c r="Y41" s="208"/>
      <c r="Z41" s="208"/>
      <c r="AA41" s="208"/>
      <c r="AB41" s="208"/>
      <c r="AC41" s="208" t="n">
        <v>0</v>
      </c>
      <c r="AD41" s="208"/>
      <c r="AE41" s="208"/>
      <c r="AF41" s="208"/>
      <c r="AG41" s="208"/>
      <c r="AH41" s="208"/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customFormat="false" ht="12.75" hidden="false" customHeight="true" outlineLevel="1" collapsed="false">
      <c r="A42" s="204"/>
      <c r="B42" s="219" t="s">
        <v>277</v>
      </c>
      <c r="C42" s="219"/>
      <c r="D42" s="219"/>
      <c r="E42" s="219"/>
      <c r="F42" s="219"/>
      <c r="G42" s="219"/>
      <c r="H42" s="206"/>
      <c r="I42" s="207"/>
      <c r="J42" s="208"/>
      <c r="K42" s="208"/>
      <c r="L42" s="208"/>
      <c r="M42" s="208"/>
      <c r="N42" s="208"/>
      <c r="O42" s="208"/>
      <c r="P42" s="208"/>
      <c r="Q42" s="208"/>
      <c r="R42" s="208"/>
      <c r="S42" s="208"/>
      <c r="T42" s="208"/>
      <c r="U42" s="208"/>
      <c r="V42" s="208"/>
      <c r="W42" s="208"/>
      <c r="X42" s="208"/>
      <c r="Y42" s="208"/>
      <c r="Z42" s="208"/>
      <c r="AA42" s="208"/>
      <c r="AB42" s="208"/>
      <c r="AC42" s="208"/>
      <c r="AD42" s="208"/>
      <c r="AE42" s="208" t="s">
        <v>173</v>
      </c>
      <c r="AF42" s="208"/>
      <c r="AG42" s="208"/>
      <c r="AH42" s="208"/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customFormat="false" ht="12.75" hidden="false" customHeight="false" outlineLevel="1" collapsed="false">
      <c r="A43" s="209" t="n">
        <v>14</v>
      </c>
      <c r="B43" s="210" t="s">
        <v>278</v>
      </c>
      <c r="C43" s="211" t="s">
        <v>279</v>
      </c>
      <c r="D43" s="212" t="s">
        <v>273</v>
      </c>
      <c r="E43" s="213" t="n">
        <v>1516.1</v>
      </c>
      <c r="F43" s="214"/>
      <c r="G43" s="215" t="n">
        <f aca="false">ROUND(E43*F43,2)</f>
        <v>0</v>
      </c>
      <c r="H43" s="206" t="s">
        <v>231</v>
      </c>
      <c r="I43" s="207" t="s">
        <v>154</v>
      </c>
      <c r="J43" s="208"/>
      <c r="K43" s="208"/>
      <c r="L43" s="208"/>
      <c r="M43" s="208"/>
      <c r="N43" s="208"/>
      <c r="O43" s="208"/>
      <c r="P43" s="208"/>
      <c r="Q43" s="208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  <c r="AE43" s="208" t="s">
        <v>155</v>
      </c>
      <c r="AF43" s="208"/>
      <c r="AG43" s="208"/>
      <c r="AH43" s="208"/>
      <c r="AI43" s="208"/>
      <c r="AJ43" s="208"/>
      <c r="AK43" s="208"/>
      <c r="AL43" s="208"/>
      <c r="AM43" s="208" t="n">
        <v>21</v>
      </c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customFormat="false" ht="12.75" hidden="false" customHeight="false" outlineLevel="1" collapsed="false">
      <c r="A44" s="209" t="n">
        <v>15</v>
      </c>
      <c r="B44" s="210" t="s">
        <v>280</v>
      </c>
      <c r="C44" s="211" t="s">
        <v>281</v>
      </c>
      <c r="D44" s="212" t="s">
        <v>273</v>
      </c>
      <c r="E44" s="213" t="n">
        <v>2165</v>
      </c>
      <c r="F44" s="214"/>
      <c r="G44" s="215" t="n">
        <f aca="false">ROUND(E44*F44,2)</f>
        <v>0</v>
      </c>
      <c r="H44" s="206" t="s">
        <v>231</v>
      </c>
      <c r="I44" s="207" t="s">
        <v>154</v>
      </c>
      <c r="J44" s="208"/>
      <c r="K44" s="208"/>
      <c r="L44" s="208"/>
      <c r="M44" s="208"/>
      <c r="N44" s="208"/>
      <c r="O44" s="208"/>
      <c r="P44" s="208"/>
      <c r="Q44" s="208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  <c r="AE44" s="208" t="s">
        <v>155</v>
      </c>
      <c r="AF44" s="208"/>
      <c r="AG44" s="208"/>
      <c r="AH44" s="208"/>
      <c r="AI44" s="208"/>
      <c r="AJ44" s="208"/>
      <c r="AK44" s="208"/>
      <c r="AL44" s="208"/>
      <c r="AM44" s="208" t="n">
        <v>21</v>
      </c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customFormat="false" ht="12.75" hidden="false" customHeight="true" outlineLevel="1" collapsed="false">
      <c r="A45" s="204"/>
      <c r="B45" s="219" t="s">
        <v>282</v>
      </c>
      <c r="C45" s="219"/>
      <c r="D45" s="219"/>
      <c r="E45" s="219"/>
      <c r="F45" s="219"/>
      <c r="G45" s="219"/>
      <c r="H45" s="206"/>
      <c r="I45" s="207"/>
      <c r="J45" s="208"/>
      <c r="K45" s="208"/>
      <c r="L45" s="208"/>
      <c r="M45" s="208"/>
      <c r="N45" s="208"/>
      <c r="O45" s="208"/>
      <c r="P45" s="208"/>
      <c r="Q45" s="208"/>
      <c r="R45" s="208"/>
      <c r="S45" s="208"/>
      <c r="T45" s="208"/>
      <c r="U45" s="208"/>
      <c r="V45" s="208"/>
      <c r="W45" s="208"/>
      <c r="X45" s="208"/>
      <c r="Y45" s="208"/>
      <c r="Z45" s="208"/>
      <c r="AA45" s="208"/>
      <c r="AB45" s="208"/>
      <c r="AC45" s="208" t="n">
        <v>0</v>
      </c>
      <c r="AD45" s="208"/>
      <c r="AE45" s="208"/>
      <c r="AF45" s="208"/>
      <c r="AG45" s="208"/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customFormat="false" ht="12.75" hidden="false" customHeight="true" outlineLevel="1" collapsed="false">
      <c r="A46" s="204"/>
      <c r="B46" s="219" t="s">
        <v>283</v>
      </c>
      <c r="C46" s="219"/>
      <c r="D46" s="219"/>
      <c r="E46" s="219"/>
      <c r="F46" s="219"/>
      <c r="G46" s="219"/>
      <c r="H46" s="206"/>
      <c r="I46" s="207"/>
      <c r="J46" s="208"/>
      <c r="K46" s="208"/>
      <c r="L46" s="208"/>
      <c r="M46" s="208"/>
      <c r="N46" s="208"/>
      <c r="O46" s="208"/>
      <c r="P46" s="208"/>
      <c r="Q46" s="208"/>
      <c r="R46" s="208"/>
      <c r="S46" s="208"/>
      <c r="T46" s="208"/>
      <c r="U46" s="208"/>
      <c r="V46" s="208"/>
      <c r="W46" s="208"/>
      <c r="X46" s="208"/>
      <c r="Y46" s="208"/>
      <c r="Z46" s="208"/>
      <c r="AA46" s="208"/>
      <c r="AB46" s="208"/>
      <c r="AC46" s="208"/>
      <c r="AD46" s="208"/>
      <c r="AE46" s="208" t="s">
        <v>173</v>
      </c>
      <c r="AF46" s="208"/>
      <c r="AG46" s="208"/>
      <c r="AH46" s="208"/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customFormat="false" ht="12.75" hidden="false" customHeight="false" outlineLevel="1" collapsed="false">
      <c r="A47" s="209" t="n">
        <v>16</v>
      </c>
      <c r="B47" s="210" t="s">
        <v>284</v>
      </c>
      <c r="C47" s="211" t="s">
        <v>285</v>
      </c>
      <c r="D47" s="212" t="s">
        <v>247</v>
      </c>
      <c r="E47" s="213" t="n">
        <v>1116.64</v>
      </c>
      <c r="F47" s="214"/>
      <c r="G47" s="215" t="n">
        <f aca="false">ROUND(E47*F47,2)</f>
        <v>0</v>
      </c>
      <c r="H47" s="206" t="s">
        <v>231</v>
      </c>
      <c r="I47" s="207" t="s">
        <v>154</v>
      </c>
      <c r="J47" s="208"/>
      <c r="K47" s="208"/>
      <c r="L47" s="208"/>
      <c r="M47" s="208"/>
      <c r="N47" s="208"/>
      <c r="O47" s="208"/>
      <c r="P47" s="208"/>
      <c r="Q47" s="208"/>
      <c r="R47" s="208"/>
      <c r="S47" s="208"/>
      <c r="T47" s="208"/>
      <c r="U47" s="208"/>
      <c r="V47" s="208"/>
      <c r="W47" s="208"/>
      <c r="X47" s="208"/>
      <c r="Y47" s="208"/>
      <c r="Z47" s="208"/>
      <c r="AA47" s="208"/>
      <c r="AB47" s="208"/>
      <c r="AC47" s="208"/>
      <c r="AD47" s="208"/>
      <c r="AE47" s="208" t="s">
        <v>155</v>
      </c>
      <c r="AF47" s="208"/>
      <c r="AG47" s="208"/>
      <c r="AH47" s="208"/>
      <c r="AI47" s="208"/>
      <c r="AJ47" s="208"/>
      <c r="AK47" s="208"/>
      <c r="AL47" s="208"/>
      <c r="AM47" s="208" t="n">
        <v>21</v>
      </c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customFormat="false" ht="12.75" hidden="false" customHeight="false" outlineLevel="1" collapsed="false">
      <c r="A48" s="209" t="n">
        <v>17</v>
      </c>
      <c r="B48" s="210" t="s">
        <v>286</v>
      </c>
      <c r="C48" s="211" t="s">
        <v>287</v>
      </c>
      <c r="D48" s="212" t="s">
        <v>247</v>
      </c>
      <c r="E48" s="213" t="n">
        <v>913.61</v>
      </c>
      <c r="F48" s="214"/>
      <c r="G48" s="215" t="n">
        <f aca="false">ROUND(E48*F48,2)</f>
        <v>0</v>
      </c>
      <c r="H48" s="206" t="s">
        <v>231</v>
      </c>
      <c r="I48" s="207" t="s">
        <v>154</v>
      </c>
      <c r="J48" s="208"/>
      <c r="K48" s="208"/>
      <c r="L48" s="208"/>
      <c r="M48" s="208"/>
      <c r="N48" s="208"/>
      <c r="O48" s="208"/>
      <c r="P48" s="208"/>
      <c r="Q48" s="208"/>
      <c r="R48" s="208"/>
      <c r="S48" s="208"/>
      <c r="T48" s="208"/>
      <c r="U48" s="208"/>
      <c r="V48" s="208"/>
      <c r="W48" s="208"/>
      <c r="X48" s="208"/>
      <c r="Y48" s="208"/>
      <c r="Z48" s="208"/>
      <c r="AA48" s="208"/>
      <c r="AB48" s="208"/>
      <c r="AC48" s="208"/>
      <c r="AD48" s="208"/>
      <c r="AE48" s="208" t="s">
        <v>155</v>
      </c>
      <c r="AF48" s="208"/>
      <c r="AG48" s="208"/>
      <c r="AH48" s="208"/>
      <c r="AI48" s="208"/>
      <c r="AJ48" s="208"/>
      <c r="AK48" s="208"/>
      <c r="AL48" s="208"/>
      <c r="AM48" s="208" t="n">
        <v>21</v>
      </c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customFormat="false" ht="12.75" hidden="false" customHeight="true" outlineLevel="1" collapsed="false">
      <c r="A49" s="204"/>
      <c r="B49" s="219" t="s">
        <v>288</v>
      </c>
      <c r="C49" s="219"/>
      <c r="D49" s="219"/>
      <c r="E49" s="219"/>
      <c r="F49" s="219"/>
      <c r="G49" s="219"/>
      <c r="H49" s="206"/>
      <c r="I49" s="207"/>
      <c r="J49" s="208"/>
      <c r="K49" s="208"/>
      <c r="L49" s="208"/>
      <c r="M49" s="208"/>
      <c r="N49" s="208"/>
      <c r="O49" s="208"/>
      <c r="P49" s="208"/>
      <c r="Q49" s="208"/>
      <c r="R49" s="208"/>
      <c r="S49" s="208"/>
      <c r="T49" s="208"/>
      <c r="U49" s="208"/>
      <c r="V49" s="208"/>
      <c r="W49" s="208"/>
      <c r="X49" s="208"/>
      <c r="Y49" s="208"/>
      <c r="Z49" s="208"/>
      <c r="AA49" s="208"/>
      <c r="AB49" s="208"/>
      <c r="AC49" s="208" t="n">
        <v>0</v>
      </c>
      <c r="AD49" s="208"/>
      <c r="AE49" s="208"/>
      <c r="AF49" s="208"/>
      <c r="AG49" s="208"/>
      <c r="AH49" s="208"/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customFormat="false" ht="12.75" hidden="false" customHeight="true" outlineLevel="1" collapsed="false">
      <c r="A50" s="204"/>
      <c r="B50" s="219" t="s">
        <v>289</v>
      </c>
      <c r="C50" s="219"/>
      <c r="D50" s="219"/>
      <c r="E50" s="219"/>
      <c r="F50" s="219"/>
      <c r="G50" s="219"/>
      <c r="H50" s="206"/>
      <c r="I50" s="207"/>
      <c r="J50" s="208"/>
      <c r="K50" s="208"/>
      <c r="L50" s="208"/>
      <c r="M50" s="208"/>
      <c r="N50" s="208"/>
      <c r="O50" s="208"/>
      <c r="P50" s="208"/>
      <c r="Q50" s="208"/>
      <c r="R50" s="208"/>
      <c r="S50" s="208"/>
      <c r="T50" s="208"/>
      <c r="U50" s="208"/>
      <c r="V50" s="208"/>
      <c r="W50" s="208"/>
      <c r="X50" s="208"/>
      <c r="Y50" s="208"/>
      <c r="Z50" s="208"/>
      <c r="AA50" s="208"/>
      <c r="AB50" s="208"/>
      <c r="AC50" s="208"/>
      <c r="AD50" s="208"/>
      <c r="AE50" s="208" t="s">
        <v>173</v>
      </c>
      <c r="AF50" s="208"/>
      <c r="AG50" s="208"/>
      <c r="AH50" s="208"/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customFormat="false" ht="12.75" hidden="false" customHeight="false" outlineLevel="1" collapsed="false">
      <c r="A51" s="209" t="n">
        <v>18</v>
      </c>
      <c r="B51" s="210" t="s">
        <v>290</v>
      </c>
      <c r="C51" s="211" t="s">
        <v>291</v>
      </c>
      <c r="D51" s="212" t="s">
        <v>247</v>
      </c>
      <c r="E51" s="213" t="n">
        <v>1116.64</v>
      </c>
      <c r="F51" s="214"/>
      <c r="G51" s="215" t="n">
        <f aca="false">ROUND(E51*F51,2)</f>
        <v>0</v>
      </c>
      <c r="H51" s="206" t="s">
        <v>231</v>
      </c>
      <c r="I51" s="207" t="s">
        <v>154</v>
      </c>
      <c r="J51" s="208"/>
      <c r="K51" s="208"/>
      <c r="L51" s="208"/>
      <c r="M51" s="208"/>
      <c r="N51" s="208"/>
      <c r="O51" s="208"/>
      <c r="P51" s="208"/>
      <c r="Q51" s="208"/>
      <c r="R51" s="208"/>
      <c r="S51" s="208"/>
      <c r="T51" s="208"/>
      <c r="U51" s="208"/>
      <c r="V51" s="208"/>
      <c r="W51" s="208"/>
      <c r="X51" s="208"/>
      <c r="Y51" s="208"/>
      <c r="Z51" s="208"/>
      <c r="AA51" s="208"/>
      <c r="AB51" s="208"/>
      <c r="AC51" s="208"/>
      <c r="AD51" s="208"/>
      <c r="AE51" s="208" t="s">
        <v>155</v>
      </c>
      <c r="AF51" s="208"/>
      <c r="AG51" s="208"/>
      <c r="AH51" s="208"/>
      <c r="AI51" s="208"/>
      <c r="AJ51" s="208"/>
      <c r="AK51" s="208"/>
      <c r="AL51" s="208"/>
      <c r="AM51" s="208" t="n">
        <v>21</v>
      </c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customFormat="false" ht="12.75" hidden="false" customHeight="false" outlineLevel="1" collapsed="false">
      <c r="A52" s="209" t="n">
        <v>19</v>
      </c>
      <c r="B52" s="210" t="s">
        <v>292</v>
      </c>
      <c r="C52" s="211" t="s">
        <v>293</v>
      </c>
      <c r="D52" s="212" t="s">
        <v>247</v>
      </c>
      <c r="E52" s="213" t="n">
        <v>913.61</v>
      </c>
      <c r="F52" s="214"/>
      <c r="G52" s="215" t="n">
        <f aca="false">ROUND(E52*F52,2)</f>
        <v>0</v>
      </c>
      <c r="H52" s="206" t="s">
        <v>231</v>
      </c>
      <c r="I52" s="207" t="s">
        <v>154</v>
      </c>
      <c r="J52" s="208"/>
      <c r="K52" s="208"/>
      <c r="L52" s="208"/>
      <c r="M52" s="208"/>
      <c r="N52" s="208"/>
      <c r="O52" s="208"/>
      <c r="P52" s="208"/>
      <c r="Q52" s="208"/>
      <c r="R52" s="208"/>
      <c r="S52" s="208"/>
      <c r="T52" s="208"/>
      <c r="U52" s="208"/>
      <c r="V52" s="208"/>
      <c r="W52" s="208"/>
      <c r="X52" s="208"/>
      <c r="Y52" s="208"/>
      <c r="Z52" s="208"/>
      <c r="AA52" s="208"/>
      <c r="AB52" s="208"/>
      <c r="AC52" s="208"/>
      <c r="AD52" s="208"/>
      <c r="AE52" s="208" t="s">
        <v>155</v>
      </c>
      <c r="AF52" s="208"/>
      <c r="AG52" s="208"/>
      <c r="AH52" s="208"/>
      <c r="AI52" s="208"/>
      <c r="AJ52" s="208"/>
      <c r="AK52" s="208"/>
      <c r="AL52" s="208"/>
      <c r="AM52" s="208" t="n">
        <v>21</v>
      </c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customFormat="false" ht="12.75" hidden="false" customHeight="true" outlineLevel="1" collapsed="false">
      <c r="A53" s="204"/>
      <c r="B53" s="219" t="s">
        <v>294</v>
      </c>
      <c r="C53" s="219"/>
      <c r="D53" s="219"/>
      <c r="E53" s="219"/>
      <c r="F53" s="219"/>
      <c r="G53" s="219"/>
      <c r="H53" s="206"/>
      <c r="I53" s="207"/>
      <c r="J53" s="208"/>
      <c r="K53" s="208"/>
      <c r="L53" s="208"/>
      <c r="M53" s="208"/>
      <c r="N53" s="208"/>
      <c r="O53" s="208"/>
      <c r="P53" s="208"/>
      <c r="Q53" s="208"/>
      <c r="R53" s="208"/>
      <c r="S53" s="208"/>
      <c r="T53" s="208"/>
      <c r="U53" s="208"/>
      <c r="V53" s="208"/>
      <c r="W53" s="208"/>
      <c r="X53" s="208"/>
      <c r="Y53" s="208"/>
      <c r="Z53" s="208"/>
      <c r="AA53" s="208"/>
      <c r="AB53" s="208"/>
      <c r="AC53" s="208" t="n">
        <v>0</v>
      </c>
      <c r="AD53" s="208"/>
      <c r="AE53" s="208"/>
      <c r="AF53" s="208"/>
      <c r="AG53" s="208"/>
      <c r="AH53" s="208"/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customFormat="false" ht="12.75" hidden="false" customHeight="true" outlineLevel="1" collapsed="false">
      <c r="A54" s="204"/>
      <c r="B54" s="219" t="s">
        <v>295</v>
      </c>
      <c r="C54" s="219"/>
      <c r="D54" s="219"/>
      <c r="E54" s="219"/>
      <c r="F54" s="219"/>
      <c r="G54" s="219"/>
      <c r="H54" s="206"/>
      <c r="I54" s="207"/>
      <c r="J54" s="208"/>
      <c r="K54" s="208"/>
      <c r="L54" s="208"/>
      <c r="M54" s="208"/>
      <c r="N54" s="208"/>
      <c r="O54" s="208"/>
      <c r="P54" s="208"/>
      <c r="Q54" s="208"/>
      <c r="R54" s="208"/>
      <c r="S54" s="208"/>
      <c r="T54" s="208"/>
      <c r="U54" s="208"/>
      <c r="V54" s="208"/>
      <c r="W54" s="208"/>
      <c r="X54" s="208"/>
      <c r="Y54" s="208"/>
      <c r="Z54" s="208"/>
      <c r="AA54" s="208"/>
      <c r="AB54" s="208"/>
      <c r="AC54" s="208" t="n">
        <v>1</v>
      </c>
      <c r="AD54" s="208"/>
      <c r="AE54" s="208"/>
      <c r="AF54" s="208"/>
      <c r="AG54" s="208"/>
      <c r="AH54" s="208"/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customFormat="false" ht="12.75" hidden="false" customHeight="false" outlineLevel="1" collapsed="false">
      <c r="A55" s="209" t="n">
        <v>20</v>
      </c>
      <c r="B55" s="210" t="s">
        <v>296</v>
      </c>
      <c r="C55" s="211" t="s">
        <v>297</v>
      </c>
      <c r="D55" s="212" t="s">
        <v>247</v>
      </c>
      <c r="E55" s="213" t="n">
        <v>1549.29</v>
      </c>
      <c r="F55" s="214"/>
      <c r="G55" s="215" t="n">
        <f aca="false">ROUND(E55*F55,2)</f>
        <v>0</v>
      </c>
      <c r="H55" s="206" t="s">
        <v>231</v>
      </c>
      <c r="I55" s="207" t="s">
        <v>154</v>
      </c>
      <c r="J55" s="208"/>
      <c r="K55" s="208"/>
      <c r="L55" s="208"/>
      <c r="M55" s="208"/>
      <c r="N55" s="208"/>
      <c r="O55" s="208"/>
      <c r="P55" s="208"/>
      <c r="Q55" s="208"/>
      <c r="R55" s="208"/>
      <c r="S55" s="208"/>
      <c r="T55" s="208"/>
      <c r="U55" s="208"/>
      <c r="V55" s="208"/>
      <c r="W55" s="208"/>
      <c r="X55" s="208"/>
      <c r="Y55" s="208"/>
      <c r="Z55" s="208"/>
      <c r="AA55" s="208"/>
      <c r="AB55" s="208"/>
      <c r="AC55" s="208"/>
      <c r="AD55" s="208"/>
      <c r="AE55" s="208" t="s">
        <v>155</v>
      </c>
      <c r="AF55" s="208"/>
      <c r="AG55" s="208"/>
      <c r="AH55" s="208"/>
      <c r="AI55" s="208"/>
      <c r="AJ55" s="208"/>
      <c r="AK55" s="208"/>
      <c r="AL55" s="208"/>
      <c r="AM55" s="208" t="n">
        <v>21</v>
      </c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customFormat="false" ht="12.75" hidden="false" customHeight="true" outlineLevel="1" collapsed="false">
      <c r="A56" s="204"/>
      <c r="B56" s="219" t="s">
        <v>298</v>
      </c>
      <c r="C56" s="219"/>
      <c r="D56" s="219"/>
      <c r="E56" s="219"/>
      <c r="F56" s="219"/>
      <c r="G56" s="219"/>
      <c r="H56" s="206"/>
      <c r="I56" s="207"/>
      <c r="J56" s="208"/>
      <c r="K56" s="208"/>
      <c r="L56" s="208"/>
      <c r="M56" s="208"/>
      <c r="N56" s="208"/>
      <c r="O56" s="208"/>
      <c r="P56" s="208"/>
      <c r="Q56" s="208"/>
      <c r="R56" s="208"/>
      <c r="S56" s="208"/>
      <c r="T56" s="208"/>
      <c r="U56" s="208"/>
      <c r="V56" s="208"/>
      <c r="W56" s="208"/>
      <c r="X56" s="208"/>
      <c r="Y56" s="208"/>
      <c r="Z56" s="208"/>
      <c r="AA56" s="208"/>
      <c r="AB56" s="208"/>
      <c r="AC56" s="208" t="n">
        <v>0</v>
      </c>
      <c r="AD56" s="208"/>
      <c r="AE56" s="208"/>
      <c r="AF56" s="208"/>
      <c r="AG56" s="208"/>
      <c r="AH56" s="208"/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customFormat="false" ht="12.75" hidden="false" customHeight="true" outlineLevel="1" collapsed="false">
      <c r="A57" s="204"/>
      <c r="B57" s="219" t="s">
        <v>299</v>
      </c>
      <c r="C57" s="219"/>
      <c r="D57" s="219"/>
      <c r="E57" s="219"/>
      <c r="F57" s="219"/>
      <c r="G57" s="219"/>
      <c r="H57" s="206"/>
      <c r="I57" s="207"/>
      <c r="J57" s="208"/>
      <c r="K57" s="208"/>
      <c r="L57" s="208"/>
      <c r="M57" s="208"/>
      <c r="N57" s="208"/>
      <c r="O57" s="208"/>
      <c r="P57" s="208"/>
      <c r="Q57" s="208"/>
      <c r="R57" s="208"/>
      <c r="S57" s="208"/>
      <c r="T57" s="208"/>
      <c r="U57" s="208"/>
      <c r="V57" s="208"/>
      <c r="W57" s="208"/>
      <c r="X57" s="208"/>
      <c r="Y57" s="208"/>
      <c r="Z57" s="208"/>
      <c r="AA57" s="208"/>
      <c r="AB57" s="208"/>
      <c r="AC57" s="208"/>
      <c r="AD57" s="208"/>
      <c r="AE57" s="208" t="s">
        <v>173</v>
      </c>
      <c r="AF57" s="208"/>
      <c r="AG57" s="208"/>
      <c r="AH57" s="208"/>
      <c r="AI57" s="208"/>
      <c r="AJ57" s="208"/>
      <c r="AK57" s="208"/>
      <c r="AL57" s="208"/>
      <c r="AM57" s="208"/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customFormat="false" ht="12.75" hidden="false" customHeight="false" outlineLevel="1" collapsed="false">
      <c r="A58" s="209" t="n">
        <v>21</v>
      </c>
      <c r="B58" s="210" t="s">
        <v>300</v>
      </c>
      <c r="C58" s="211" t="s">
        <v>301</v>
      </c>
      <c r="D58" s="212" t="s">
        <v>247</v>
      </c>
      <c r="E58" s="213" t="n">
        <v>2030.25</v>
      </c>
      <c r="F58" s="214"/>
      <c r="G58" s="215" t="n">
        <f aca="false">ROUND(E58*F58,2)</f>
        <v>0</v>
      </c>
      <c r="H58" s="206" t="s">
        <v>231</v>
      </c>
      <c r="I58" s="207" t="s">
        <v>154</v>
      </c>
      <c r="J58" s="208"/>
      <c r="K58" s="208"/>
      <c r="L58" s="208"/>
      <c r="M58" s="208"/>
      <c r="N58" s="208"/>
      <c r="O58" s="208"/>
      <c r="P58" s="208"/>
      <c r="Q58" s="208"/>
      <c r="R58" s="208"/>
      <c r="S58" s="208"/>
      <c r="T58" s="208"/>
      <c r="U58" s="208"/>
      <c r="V58" s="208"/>
      <c r="W58" s="208"/>
      <c r="X58" s="208"/>
      <c r="Y58" s="208"/>
      <c r="Z58" s="208"/>
      <c r="AA58" s="208"/>
      <c r="AB58" s="208"/>
      <c r="AC58" s="208"/>
      <c r="AD58" s="208"/>
      <c r="AE58" s="208" t="s">
        <v>155</v>
      </c>
      <c r="AF58" s="208"/>
      <c r="AG58" s="208"/>
      <c r="AH58" s="208"/>
      <c r="AI58" s="208"/>
      <c r="AJ58" s="208"/>
      <c r="AK58" s="208"/>
      <c r="AL58" s="208"/>
      <c r="AM58" s="208" t="n">
        <v>21</v>
      </c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customFormat="false" ht="12.75" hidden="false" customHeight="true" outlineLevel="1" collapsed="false">
      <c r="A59" s="204"/>
      <c r="B59" s="219" t="s">
        <v>302</v>
      </c>
      <c r="C59" s="219"/>
      <c r="D59" s="219"/>
      <c r="E59" s="219"/>
      <c r="F59" s="219"/>
      <c r="G59" s="219"/>
      <c r="H59" s="206"/>
      <c r="I59" s="207"/>
      <c r="J59" s="208"/>
      <c r="K59" s="208"/>
      <c r="L59" s="208"/>
      <c r="M59" s="208"/>
      <c r="N59" s="208"/>
      <c r="O59" s="208"/>
      <c r="P59" s="208"/>
      <c r="Q59" s="208"/>
      <c r="R59" s="208"/>
      <c r="S59" s="208"/>
      <c r="T59" s="208"/>
      <c r="U59" s="208"/>
      <c r="V59" s="208"/>
      <c r="W59" s="208"/>
      <c r="X59" s="208"/>
      <c r="Y59" s="208"/>
      <c r="Z59" s="208"/>
      <c r="AA59" s="208"/>
      <c r="AB59" s="208"/>
      <c r="AC59" s="208" t="n">
        <v>0</v>
      </c>
      <c r="AD59" s="208"/>
      <c r="AE59" s="208"/>
      <c r="AF59" s="208"/>
      <c r="AG59" s="208"/>
      <c r="AH59" s="208"/>
      <c r="AI59" s="208"/>
      <c r="AJ59" s="208"/>
      <c r="AK59" s="208"/>
      <c r="AL59" s="208"/>
      <c r="AM59" s="208"/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</row>
    <row r="60" customFormat="false" ht="12.75" hidden="false" customHeight="true" outlineLevel="1" collapsed="false">
      <c r="A60" s="204"/>
      <c r="B60" s="219" t="s">
        <v>303</v>
      </c>
      <c r="C60" s="219"/>
      <c r="D60" s="219"/>
      <c r="E60" s="219"/>
      <c r="F60" s="219"/>
      <c r="G60" s="219"/>
      <c r="H60" s="206"/>
      <c r="I60" s="207"/>
      <c r="J60" s="208"/>
      <c r="K60" s="208"/>
      <c r="L60" s="208"/>
      <c r="M60" s="208"/>
      <c r="N60" s="208"/>
      <c r="O60" s="208"/>
      <c r="P60" s="208"/>
      <c r="Q60" s="208"/>
      <c r="R60" s="208"/>
      <c r="S60" s="208"/>
      <c r="T60" s="208"/>
      <c r="U60" s="208"/>
      <c r="V60" s="208"/>
      <c r="W60" s="208"/>
      <c r="X60" s="208"/>
      <c r="Y60" s="208"/>
      <c r="Z60" s="208"/>
      <c r="AA60" s="208"/>
      <c r="AB60" s="208"/>
      <c r="AC60" s="208"/>
      <c r="AD60" s="208"/>
      <c r="AE60" s="208" t="s">
        <v>173</v>
      </c>
      <c r="AF60" s="208"/>
      <c r="AG60" s="208"/>
      <c r="AH60" s="208"/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208"/>
      <c r="BC60" s="208"/>
      <c r="BD60" s="208"/>
      <c r="BE60" s="208"/>
      <c r="BF60" s="208"/>
      <c r="BG60" s="208"/>
      <c r="BH60" s="208"/>
    </row>
    <row r="61" customFormat="false" ht="12.75" hidden="false" customHeight="false" outlineLevel="1" collapsed="false">
      <c r="A61" s="209" t="n">
        <v>22</v>
      </c>
      <c r="B61" s="210" t="s">
        <v>304</v>
      </c>
      <c r="C61" s="211" t="s">
        <v>305</v>
      </c>
      <c r="D61" s="212" t="s">
        <v>247</v>
      </c>
      <c r="E61" s="213" t="n">
        <v>1549.29</v>
      </c>
      <c r="F61" s="214"/>
      <c r="G61" s="215" t="n">
        <f aca="false">ROUND(E61*F61,2)</f>
        <v>0</v>
      </c>
      <c r="H61" s="206" t="s">
        <v>231</v>
      </c>
      <c r="I61" s="207" t="s">
        <v>154</v>
      </c>
      <c r="J61" s="208"/>
      <c r="K61" s="208"/>
      <c r="L61" s="208"/>
      <c r="M61" s="208"/>
      <c r="N61" s="208"/>
      <c r="O61" s="208"/>
      <c r="P61" s="208"/>
      <c r="Q61" s="208"/>
      <c r="R61" s="208"/>
      <c r="S61" s="208"/>
      <c r="T61" s="208"/>
      <c r="U61" s="208"/>
      <c r="V61" s="208"/>
      <c r="W61" s="208"/>
      <c r="X61" s="208"/>
      <c r="Y61" s="208"/>
      <c r="Z61" s="208"/>
      <c r="AA61" s="208"/>
      <c r="AB61" s="208"/>
      <c r="AC61" s="208"/>
      <c r="AD61" s="208"/>
      <c r="AE61" s="208" t="s">
        <v>155</v>
      </c>
      <c r="AF61" s="208"/>
      <c r="AG61" s="208"/>
      <c r="AH61" s="208"/>
      <c r="AI61" s="208"/>
      <c r="AJ61" s="208"/>
      <c r="AK61" s="208"/>
      <c r="AL61" s="208"/>
      <c r="AM61" s="208" t="n">
        <v>21</v>
      </c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customFormat="false" ht="12.75" hidden="false" customHeight="true" outlineLevel="1" collapsed="false">
      <c r="A62" s="204"/>
      <c r="B62" s="216"/>
      <c r="C62" s="217" t="s">
        <v>306</v>
      </c>
      <c r="D62" s="217"/>
      <c r="E62" s="217"/>
      <c r="F62" s="217"/>
      <c r="G62" s="217"/>
      <c r="H62" s="206"/>
      <c r="I62" s="207"/>
      <c r="J62" s="208"/>
      <c r="K62" s="208"/>
      <c r="L62" s="208"/>
      <c r="M62" s="208"/>
      <c r="N62" s="208"/>
      <c r="O62" s="208"/>
      <c r="P62" s="208"/>
      <c r="Q62" s="208"/>
      <c r="R62" s="208"/>
      <c r="S62" s="208"/>
      <c r="T62" s="208"/>
      <c r="U62" s="208"/>
      <c r="V62" s="208"/>
      <c r="W62" s="208"/>
      <c r="X62" s="208"/>
      <c r="Y62" s="208"/>
      <c r="Z62" s="208"/>
      <c r="AA62" s="208"/>
      <c r="AB62" s="208"/>
      <c r="AC62" s="208"/>
      <c r="AD62" s="208"/>
      <c r="AE62" s="208"/>
      <c r="AF62" s="208"/>
      <c r="AG62" s="208"/>
      <c r="AH62" s="208"/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18" t="str">
        <f aca="false">C62</f>
        <v>včetně strojního přemístění materiálu pro zásyp ze vzdálenosti do 10 m od okraje zásypu</v>
      </c>
      <c r="BB62" s="208"/>
      <c r="BC62" s="208"/>
      <c r="BD62" s="208"/>
      <c r="BE62" s="208"/>
      <c r="BF62" s="208"/>
      <c r="BG62" s="208"/>
      <c r="BH62" s="208"/>
    </row>
    <row r="63" customFormat="false" ht="12.75" hidden="false" customHeight="true" outlineLevel="1" collapsed="false">
      <c r="A63" s="204"/>
      <c r="B63" s="219" t="s">
        <v>307</v>
      </c>
      <c r="C63" s="219"/>
      <c r="D63" s="219"/>
      <c r="E63" s="219"/>
      <c r="F63" s="219"/>
      <c r="G63" s="219"/>
      <c r="H63" s="206"/>
      <c r="I63" s="207"/>
      <c r="J63" s="208"/>
      <c r="K63" s="208"/>
      <c r="L63" s="208"/>
      <c r="M63" s="208"/>
      <c r="N63" s="208"/>
      <c r="O63" s="208"/>
      <c r="P63" s="208"/>
      <c r="Q63" s="208"/>
      <c r="R63" s="208"/>
      <c r="S63" s="208"/>
      <c r="T63" s="208"/>
      <c r="U63" s="208"/>
      <c r="V63" s="208"/>
      <c r="W63" s="208"/>
      <c r="X63" s="208"/>
      <c r="Y63" s="208"/>
      <c r="Z63" s="208"/>
      <c r="AA63" s="208"/>
      <c r="AB63" s="208"/>
      <c r="AC63" s="208" t="n">
        <v>0</v>
      </c>
      <c r="AD63" s="208"/>
      <c r="AE63" s="208"/>
      <c r="AF63" s="208"/>
      <c r="AG63" s="208"/>
      <c r="AH63" s="208"/>
      <c r="AI63" s="208"/>
      <c r="AJ63" s="208"/>
      <c r="AK63" s="208"/>
      <c r="AL63" s="208"/>
      <c r="AM63" s="208"/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</row>
    <row r="64" customFormat="false" ht="22.5" hidden="false" customHeight="true" outlineLevel="1" collapsed="false">
      <c r="A64" s="204"/>
      <c r="B64" s="219" t="s">
        <v>308</v>
      </c>
      <c r="C64" s="219"/>
      <c r="D64" s="219"/>
      <c r="E64" s="219"/>
      <c r="F64" s="219"/>
      <c r="G64" s="219"/>
      <c r="H64" s="206"/>
      <c r="I64" s="207"/>
      <c r="J64" s="208"/>
      <c r="K64" s="208"/>
      <c r="L64" s="208"/>
      <c r="M64" s="208"/>
      <c r="N64" s="208"/>
      <c r="O64" s="208"/>
      <c r="P64" s="208"/>
      <c r="Q64" s="208"/>
      <c r="R64" s="208"/>
      <c r="S64" s="208"/>
      <c r="T64" s="208"/>
      <c r="U64" s="208"/>
      <c r="V64" s="208"/>
      <c r="W64" s="208"/>
      <c r="X64" s="208"/>
      <c r="Y64" s="208"/>
      <c r="Z64" s="208"/>
      <c r="AA64" s="208"/>
      <c r="AB64" s="208"/>
      <c r="AC64" s="208"/>
      <c r="AD64" s="208"/>
      <c r="AE64" s="208" t="s">
        <v>173</v>
      </c>
      <c r="AF64" s="208"/>
      <c r="AG64" s="208"/>
      <c r="AH64" s="208"/>
      <c r="AI64" s="208"/>
      <c r="AJ64" s="208"/>
      <c r="AK64" s="208"/>
      <c r="AL64" s="208"/>
      <c r="AM64" s="208"/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18" t="str">
        <f aca="false">B64</f>
        <v>sypaninou z vhodných hornin tř. 1 - 4 nebo materiálem připraveným podél výkopu ve vzdálenosti do 3 m od jeho kraje, pro jakoukoliv hloubku výkopu a jakoukoliv míru zhutnění,</v>
      </c>
      <c r="BA64" s="208"/>
      <c r="BB64" s="208"/>
      <c r="BC64" s="208"/>
      <c r="BD64" s="208"/>
      <c r="BE64" s="208"/>
      <c r="BF64" s="208"/>
      <c r="BG64" s="208"/>
      <c r="BH64" s="208"/>
    </row>
    <row r="65" customFormat="false" ht="12.75" hidden="false" customHeight="false" outlineLevel="1" collapsed="false">
      <c r="A65" s="209" t="n">
        <v>23</v>
      </c>
      <c r="B65" s="210" t="s">
        <v>309</v>
      </c>
      <c r="C65" s="211" t="s">
        <v>310</v>
      </c>
      <c r="D65" s="212" t="s">
        <v>247</v>
      </c>
      <c r="E65" s="213" t="n">
        <v>521.97</v>
      </c>
      <c r="F65" s="214"/>
      <c r="G65" s="215" t="n">
        <f aca="false">ROUND(E65*F65,2)</f>
        <v>0</v>
      </c>
      <c r="H65" s="206" t="s">
        <v>231</v>
      </c>
      <c r="I65" s="207" t="s">
        <v>154</v>
      </c>
      <c r="J65" s="208"/>
      <c r="K65" s="208"/>
      <c r="L65" s="208"/>
      <c r="M65" s="208"/>
      <c r="N65" s="208"/>
      <c r="O65" s="208"/>
      <c r="P65" s="208"/>
      <c r="Q65" s="208"/>
      <c r="R65" s="208"/>
      <c r="S65" s="208"/>
      <c r="T65" s="208"/>
      <c r="U65" s="208"/>
      <c r="V65" s="208"/>
      <c r="W65" s="208"/>
      <c r="X65" s="208"/>
      <c r="Y65" s="208"/>
      <c r="Z65" s="208"/>
      <c r="AA65" s="208"/>
      <c r="AB65" s="208"/>
      <c r="AC65" s="208"/>
      <c r="AD65" s="208"/>
      <c r="AE65" s="208" t="s">
        <v>155</v>
      </c>
      <c r="AF65" s="208"/>
      <c r="AG65" s="208"/>
      <c r="AH65" s="208"/>
      <c r="AI65" s="208"/>
      <c r="AJ65" s="208"/>
      <c r="AK65" s="208"/>
      <c r="AL65" s="208"/>
      <c r="AM65" s="208" t="n">
        <v>21</v>
      </c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customFormat="false" ht="12.75" hidden="false" customHeight="false" outlineLevel="1" collapsed="false">
      <c r="A66" s="209" t="n">
        <v>24</v>
      </c>
      <c r="B66" s="210" t="s">
        <v>311</v>
      </c>
      <c r="C66" s="211" t="s">
        <v>312</v>
      </c>
      <c r="D66" s="212" t="s">
        <v>247</v>
      </c>
      <c r="E66" s="213" t="n">
        <v>686.01</v>
      </c>
      <c r="F66" s="214"/>
      <c r="G66" s="215" t="n">
        <f aca="false">ROUND(E66*F66,2)</f>
        <v>0</v>
      </c>
      <c r="H66" s="206"/>
      <c r="I66" s="207" t="s">
        <v>313</v>
      </c>
      <c r="J66" s="208"/>
      <c r="K66" s="208"/>
      <c r="L66" s="208"/>
      <c r="M66" s="208"/>
      <c r="N66" s="208"/>
      <c r="O66" s="208"/>
      <c r="P66" s="208"/>
      <c r="Q66" s="208"/>
      <c r="R66" s="208"/>
      <c r="S66" s="208"/>
      <c r="T66" s="208"/>
      <c r="U66" s="208"/>
      <c r="V66" s="208"/>
      <c r="W66" s="208"/>
      <c r="X66" s="208"/>
      <c r="Y66" s="208"/>
      <c r="Z66" s="208"/>
      <c r="AA66" s="208"/>
      <c r="AB66" s="208"/>
      <c r="AC66" s="208"/>
      <c r="AD66" s="208"/>
      <c r="AE66" s="208" t="s">
        <v>314</v>
      </c>
      <c r="AF66" s="208" t="n">
        <v>1</v>
      </c>
      <c r="AG66" s="208"/>
      <c r="AH66" s="208"/>
      <c r="AI66" s="208"/>
      <c r="AJ66" s="208"/>
      <c r="AK66" s="208"/>
      <c r="AL66" s="208"/>
      <c r="AM66" s="208" t="n">
        <v>21</v>
      </c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</row>
    <row r="67" customFormat="false" ht="12.75" hidden="false" customHeight="false" outlineLevel="1" collapsed="false">
      <c r="A67" s="209" t="n">
        <v>25</v>
      </c>
      <c r="B67" s="210" t="s">
        <v>315</v>
      </c>
      <c r="C67" s="211" t="s">
        <v>316</v>
      </c>
      <c r="D67" s="212" t="s">
        <v>247</v>
      </c>
      <c r="E67" s="213" t="n">
        <v>686.01</v>
      </c>
      <c r="F67" s="214"/>
      <c r="G67" s="215" t="n">
        <f aca="false">ROUND(E67*F67,2)</f>
        <v>0</v>
      </c>
      <c r="H67" s="206"/>
      <c r="I67" s="207" t="s">
        <v>313</v>
      </c>
      <c r="J67" s="208"/>
      <c r="K67" s="208"/>
      <c r="L67" s="208"/>
      <c r="M67" s="208"/>
      <c r="N67" s="208"/>
      <c r="O67" s="208"/>
      <c r="P67" s="208"/>
      <c r="Q67" s="208"/>
      <c r="R67" s="208"/>
      <c r="S67" s="208"/>
      <c r="T67" s="208"/>
      <c r="U67" s="208"/>
      <c r="V67" s="208"/>
      <c r="W67" s="208"/>
      <c r="X67" s="208"/>
      <c r="Y67" s="208"/>
      <c r="Z67" s="208"/>
      <c r="AA67" s="208"/>
      <c r="AB67" s="208"/>
      <c r="AC67" s="208"/>
      <c r="AD67" s="208"/>
      <c r="AE67" s="208" t="s">
        <v>314</v>
      </c>
      <c r="AF67" s="208" t="n">
        <v>1</v>
      </c>
      <c r="AG67" s="208"/>
      <c r="AH67" s="208"/>
      <c r="AI67" s="208"/>
      <c r="AJ67" s="208"/>
      <c r="AK67" s="208"/>
      <c r="AL67" s="208"/>
      <c r="AM67" s="208" t="n">
        <v>21</v>
      </c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08"/>
      <c r="BB67" s="208"/>
      <c r="BC67" s="208"/>
      <c r="BD67" s="208"/>
      <c r="BE67" s="208"/>
      <c r="BF67" s="208"/>
      <c r="BG67" s="208"/>
      <c r="BH67" s="208"/>
    </row>
    <row r="68" customFormat="false" ht="12.75" hidden="false" customHeight="false" outlineLevel="1" collapsed="false">
      <c r="A68" s="209" t="n">
        <v>26</v>
      </c>
      <c r="B68" s="210" t="s">
        <v>317</v>
      </c>
      <c r="C68" s="211" t="s">
        <v>318</v>
      </c>
      <c r="D68" s="212" t="s">
        <v>247</v>
      </c>
      <c r="E68" s="213" t="n">
        <v>1549.29</v>
      </c>
      <c r="F68" s="214"/>
      <c r="G68" s="215" t="n">
        <f aca="false">ROUND(E68*F68,2)</f>
        <v>0</v>
      </c>
      <c r="H68" s="206"/>
      <c r="I68" s="207" t="s">
        <v>313</v>
      </c>
      <c r="J68" s="208"/>
      <c r="K68" s="208"/>
      <c r="L68" s="208"/>
      <c r="M68" s="208"/>
      <c r="N68" s="208"/>
      <c r="O68" s="208"/>
      <c r="P68" s="208"/>
      <c r="Q68" s="208"/>
      <c r="R68" s="208"/>
      <c r="S68" s="208"/>
      <c r="T68" s="208"/>
      <c r="U68" s="208"/>
      <c r="V68" s="208"/>
      <c r="W68" s="208"/>
      <c r="X68" s="208"/>
      <c r="Y68" s="208"/>
      <c r="Z68" s="208"/>
      <c r="AA68" s="208"/>
      <c r="AB68" s="208"/>
      <c r="AC68" s="208"/>
      <c r="AD68" s="208"/>
      <c r="AE68" s="208" t="s">
        <v>314</v>
      </c>
      <c r="AF68" s="208" t="n">
        <v>1</v>
      </c>
      <c r="AG68" s="208"/>
      <c r="AH68" s="208"/>
      <c r="AI68" s="208"/>
      <c r="AJ68" s="208"/>
      <c r="AK68" s="208"/>
      <c r="AL68" s="208"/>
      <c r="AM68" s="208" t="n">
        <v>21</v>
      </c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08"/>
      <c r="BB68" s="208"/>
      <c r="BC68" s="208"/>
      <c r="BD68" s="208"/>
      <c r="BE68" s="208"/>
      <c r="BF68" s="208"/>
      <c r="BG68" s="208"/>
      <c r="BH68" s="208"/>
    </row>
    <row r="69" customFormat="false" ht="12.75" hidden="false" customHeight="false" outlineLevel="0" collapsed="false">
      <c r="A69" s="196" t="s">
        <v>147</v>
      </c>
      <c r="B69" s="197" t="s">
        <v>77</v>
      </c>
      <c r="C69" s="198" t="s">
        <v>78</v>
      </c>
      <c r="D69" s="199"/>
      <c r="E69" s="200"/>
      <c r="F69" s="220" t="n">
        <f aca="false">SUM(G70:G72)</f>
        <v>0</v>
      </c>
      <c r="G69" s="220"/>
      <c r="H69" s="202"/>
      <c r="I69" s="203"/>
      <c r="AE69" s="0" t="s">
        <v>148</v>
      </c>
    </row>
    <row r="70" customFormat="false" ht="12.75" hidden="false" customHeight="true" outlineLevel="1" collapsed="false">
      <c r="A70" s="204"/>
      <c r="B70" s="205" t="s">
        <v>319</v>
      </c>
      <c r="C70" s="205"/>
      <c r="D70" s="205"/>
      <c r="E70" s="205"/>
      <c r="F70" s="205"/>
      <c r="G70" s="205"/>
      <c r="H70" s="206"/>
      <c r="I70" s="207"/>
      <c r="J70" s="208"/>
      <c r="K70" s="208"/>
      <c r="L70" s="208"/>
      <c r="M70" s="208"/>
      <c r="N70" s="208"/>
      <c r="O70" s="208"/>
      <c r="P70" s="208"/>
      <c r="Q70" s="208"/>
      <c r="R70" s="208"/>
      <c r="S70" s="208"/>
      <c r="T70" s="208"/>
      <c r="U70" s="208"/>
      <c r="V70" s="208"/>
      <c r="W70" s="208"/>
      <c r="X70" s="208"/>
      <c r="Y70" s="208"/>
      <c r="Z70" s="208"/>
      <c r="AA70" s="208"/>
      <c r="AB70" s="208"/>
      <c r="AC70" s="208" t="n">
        <v>0</v>
      </c>
      <c r="AD70" s="208"/>
      <c r="AE70" s="208"/>
      <c r="AF70" s="208"/>
      <c r="AG70" s="208"/>
      <c r="AH70" s="208"/>
      <c r="AI70" s="208"/>
      <c r="AJ70" s="208"/>
      <c r="AK70" s="208"/>
      <c r="AL70" s="208"/>
      <c r="AM70" s="208"/>
      <c r="AN70" s="208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8"/>
      <c r="BC70" s="208"/>
      <c r="BD70" s="208"/>
      <c r="BE70" s="208"/>
      <c r="BF70" s="208"/>
      <c r="BG70" s="208"/>
      <c r="BH70" s="208"/>
    </row>
    <row r="71" customFormat="false" ht="12.75" hidden="false" customHeight="true" outlineLevel="1" collapsed="false">
      <c r="A71" s="204"/>
      <c r="B71" s="219" t="s">
        <v>320</v>
      </c>
      <c r="C71" s="219"/>
      <c r="D71" s="219"/>
      <c r="E71" s="219"/>
      <c r="F71" s="219"/>
      <c r="G71" s="219"/>
      <c r="H71" s="206"/>
      <c r="I71" s="207"/>
      <c r="J71" s="208"/>
      <c r="K71" s="208"/>
      <c r="L71" s="208"/>
      <c r="M71" s="208"/>
      <c r="N71" s="208"/>
      <c r="O71" s="208"/>
      <c r="P71" s="208"/>
      <c r="Q71" s="208"/>
      <c r="R71" s="208"/>
      <c r="S71" s="208"/>
      <c r="T71" s="208"/>
      <c r="U71" s="208"/>
      <c r="V71" s="208"/>
      <c r="W71" s="208"/>
      <c r="X71" s="208"/>
      <c r="Y71" s="208"/>
      <c r="Z71" s="208"/>
      <c r="AA71" s="208"/>
      <c r="AB71" s="208"/>
      <c r="AC71" s="208"/>
      <c r="AD71" s="208"/>
      <c r="AE71" s="208" t="s">
        <v>173</v>
      </c>
      <c r="AF71" s="208"/>
      <c r="AG71" s="208"/>
      <c r="AH71" s="208"/>
      <c r="AI71" s="208"/>
      <c r="AJ71" s="208"/>
      <c r="AK71" s="208"/>
      <c r="AL71" s="208"/>
      <c r="AM71" s="208"/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</row>
    <row r="72" customFormat="false" ht="12.75" hidden="false" customHeight="false" outlineLevel="1" collapsed="false">
      <c r="A72" s="209" t="n">
        <v>27</v>
      </c>
      <c r="B72" s="210" t="s">
        <v>321</v>
      </c>
      <c r="C72" s="211" t="s">
        <v>322</v>
      </c>
      <c r="D72" s="212" t="s">
        <v>221</v>
      </c>
      <c r="E72" s="213" t="n">
        <v>854.37</v>
      </c>
      <c r="F72" s="214"/>
      <c r="G72" s="215" t="n">
        <f aca="false">ROUND(E72*F72,2)</f>
        <v>0</v>
      </c>
      <c r="H72" s="206" t="s">
        <v>323</v>
      </c>
      <c r="I72" s="207" t="s">
        <v>154</v>
      </c>
      <c r="J72" s="208"/>
      <c r="K72" s="208"/>
      <c r="L72" s="208"/>
      <c r="M72" s="208"/>
      <c r="N72" s="208"/>
      <c r="O72" s="208"/>
      <c r="P72" s="208"/>
      <c r="Q72" s="208"/>
      <c r="R72" s="208"/>
      <c r="S72" s="208"/>
      <c r="T72" s="208"/>
      <c r="U72" s="208"/>
      <c r="V72" s="208"/>
      <c r="W72" s="208"/>
      <c r="X72" s="208"/>
      <c r="Y72" s="208"/>
      <c r="Z72" s="208"/>
      <c r="AA72" s="208"/>
      <c r="AB72" s="208"/>
      <c r="AC72" s="208"/>
      <c r="AD72" s="208"/>
      <c r="AE72" s="208" t="s">
        <v>155</v>
      </c>
      <c r="AF72" s="208"/>
      <c r="AG72" s="208"/>
      <c r="AH72" s="208"/>
      <c r="AI72" s="208"/>
      <c r="AJ72" s="208"/>
      <c r="AK72" s="208"/>
      <c r="AL72" s="208"/>
      <c r="AM72" s="208" t="n">
        <v>21</v>
      </c>
      <c r="AN72" s="208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08"/>
      <c r="BB72" s="208"/>
      <c r="BC72" s="208"/>
      <c r="BD72" s="208"/>
      <c r="BE72" s="208"/>
      <c r="BF72" s="208"/>
      <c r="BG72" s="208"/>
      <c r="BH72" s="208"/>
    </row>
    <row r="73" customFormat="false" ht="12.75" hidden="false" customHeight="false" outlineLevel="0" collapsed="false">
      <c r="A73" s="196" t="s">
        <v>147</v>
      </c>
      <c r="B73" s="197" t="s">
        <v>81</v>
      </c>
      <c r="C73" s="198" t="s">
        <v>82</v>
      </c>
      <c r="D73" s="199"/>
      <c r="E73" s="200"/>
      <c r="F73" s="220" t="n">
        <f aca="false">SUM(G74:G77)</f>
        <v>0</v>
      </c>
      <c r="G73" s="220"/>
      <c r="H73" s="202"/>
      <c r="I73" s="203"/>
      <c r="AE73" s="0" t="s">
        <v>148</v>
      </c>
    </row>
    <row r="74" customFormat="false" ht="12.75" hidden="false" customHeight="true" outlineLevel="1" collapsed="false">
      <c r="A74" s="204"/>
      <c r="B74" s="205" t="s">
        <v>324</v>
      </c>
      <c r="C74" s="205"/>
      <c r="D74" s="205"/>
      <c r="E74" s="205"/>
      <c r="F74" s="205"/>
      <c r="G74" s="205"/>
      <c r="H74" s="206"/>
      <c r="I74" s="207"/>
      <c r="J74" s="208"/>
      <c r="K74" s="208"/>
      <c r="L74" s="208"/>
      <c r="M74" s="208"/>
      <c r="N74" s="208"/>
      <c r="O74" s="208"/>
      <c r="P74" s="208"/>
      <c r="Q74" s="208"/>
      <c r="R74" s="208"/>
      <c r="S74" s="208"/>
      <c r="T74" s="208"/>
      <c r="U74" s="208"/>
      <c r="V74" s="208"/>
      <c r="W74" s="208"/>
      <c r="X74" s="208"/>
      <c r="Y74" s="208"/>
      <c r="Z74" s="208"/>
      <c r="AA74" s="208"/>
      <c r="AB74" s="208"/>
      <c r="AC74" s="208" t="n">
        <v>0</v>
      </c>
      <c r="AD74" s="208"/>
      <c r="AE74" s="208"/>
      <c r="AF74" s="208"/>
      <c r="AG74" s="208"/>
      <c r="AH74" s="208"/>
      <c r="AI74" s="208"/>
      <c r="AJ74" s="208"/>
      <c r="AK74" s="208"/>
      <c r="AL74" s="208"/>
      <c r="AM74" s="208"/>
      <c r="AN74" s="208"/>
      <c r="AO74" s="208"/>
      <c r="AP74" s="208"/>
      <c r="AQ74" s="208"/>
      <c r="AR74" s="208"/>
      <c r="AS74" s="208"/>
      <c r="AT74" s="208"/>
      <c r="AU74" s="208"/>
      <c r="AV74" s="208"/>
      <c r="AW74" s="208"/>
      <c r="AX74" s="208"/>
      <c r="AY74" s="208"/>
      <c r="AZ74" s="208"/>
      <c r="BA74" s="208"/>
      <c r="BB74" s="208"/>
      <c r="BC74" s="208"/>
      <c r="BD74" s="208"/>
      <c r="BE74" s="208"/>
      <c r="BF74" s="208"/>
      <c r="BG74" s="208"/>
      <c r="BH74" s="208"/>
    </row>
    <row r="75" customFormat="false" ht="12.75" hidden="false" customHeight="true" outlineLevel="1" collapsed="false">
      <c r="A75" s="204"/>
      <c r="B75" s="219" t="s">
        <v>325</v>
      </c>
      <c r="C75" s="219"/>
      <c r="D75" s="219"/>
      <c r="E75" s="219"/>
      <c r="F75" s="219"/>
      <c r="G75" s="219"/>
      <c r="H75" s="206"/>
      <c r="I75" s="207"/>
      <c r="J75" s="208"/>
      <c r="K75" s="208"/>
      <c r="L75" s="208"/>
      <c r="M75" s="208"/>
      <c r="N75" s="208"/>
      <c r="O75" s="208"/>
      <c r="P75" s="208"/>
      <c r="Q75" s="208"/>
      <c r="R75" s="208"/>
      <c r="S75" s="208"/>
      <c r="T75" s="208"/>
      <c r="U75" s="208"/>
      <c r="V75" s="208"/>
      <c r="W75" s="208"/>
      <c r="X75" s="208"/>
      <c r="Y75" s="208"/>
      <c r="Z75" s="208"/>
      <c r="AA75" s="208"/>
      <c r="AB75" s="208"/>
      <c r="AC75" s="208"/>
      <c r="AD75" s="208"/>
      <c r="AE75" s="208" t="s">
        <v>173</v>
      </c>
      <c r="AF75" s="208"/>
      <c r="AG75" s="208"/>
      <c r="AH75" s="208"/>
      <c r="AI75" s="208"/>
      <c r="AJ75" s="208"/>
      <c r="AK75" s="208"/>
      <c r="AL75" s="208"/>
      <c r="AM75" s="208"/>
      <c r="AN75" s="208"/>
      <c r="AO75" s="208"/>
      <c r="AP75" s="208"/>
      <c r="AQ75" s="208"/>
      <c r="AR75" s="208"/>
      <c r="AS75" s="208"/>
      <c r="AT75" s="208"/>
      <c r="AU75" s="208"/>
      <c r="AV75" s="208"/>
      <c r="AW75" s="208"/>
      <c r="AX75" s="208"/>
      <c r="AY75" s="208"/>
      <c r="AZ75" s="208"/>
      <c r="BA75" s="208"/>
      <c r="BB75" s="208"/>
      <c r="BC75" s="208"/>
      <c r="BD75" s="208"/>
      <c r="BE75" s="208"/>
      <c r="BF75" s="208"/>
      <c r="BG75" s="208"/>
      <c r="BH75" s="208"/>
    </row>
    <row r="76" customFormat="false" ht="12.75" hidden="false" customHeight="false" outlineLevel="1" collapsed="false">
      <c r="A76" s="209" t="n">
        <v>28</v>
      </c>
      <c r="B76" s="210" t="s">
        <v>326</v>
      </c>
      <c r="C76" s="211" t="s">
        <v>327</v>
      </c>
      <c r="D76" s="212" t="s">
        <v>247</v>
      </c>
      <c r="E76" s="213" t="n">
        <v>164.04</v>
      </c>
      <c r="F76" s="214"/>
      <c r="G76" s="215" t="n">
        <f aca="false">ROUND(E76*F76,2)</f>
        <v>0</v>
      </c>
      <c r="H76" s="206" t="s">
        <v>323</v>
      </c>
      <c r="I76" s="207" t="s">
        <v>154</v>
      </c>
      <c r="J76" s="208"/>
      <c r="K76" s="208"/>
      <c r="L76" s="208"/>
      <c r="M76" s="208"/>
      <c r="N76" s="208"/>
      <c r="O76" s="208"/>
      <c r="P76" s="208"/>
      <c r="Q76" s="208"/>
      <c r="R76" s="208"/>
      <c r="S76" s="208"/>
      <c r="T76" s="208"/>
      <c r="U76" s="208"/>
      <c r="V76" s="208"/>
      <c r="W76" s="208"/>
      <c r="X76" s="208"/>
      <c r="Y76" s="208"/>
      <c r="Z76" s="208"/>
      <c r="AA76" s="208"/>
      <c r="AB76" s="208"/>
      <c r="AC76" s="208"/>
      <c r="AD76" s="208"/>
      <c r="AE76" s="208" t="s">
        <v>155</v>
      </c>
      <c r="AF76" s="208"/>
      <c r="AG76" s="208"/>
      <c r="AH76" s="208"/>
      <c r="AI76" s="208"/>
      <c r="AJ76" s="208"/>
      <c r="AK76" s="208"/>
      <c r="AL76" s="208"/>
      <c r="AM76" s="208" t="n">
        <v>21</v>
      </c>
      <c r="AN76" s="208"/>
      <c r="AO76" s="208"/>
      <c r="AP76" s="208"/>
      <c r="AQ76" s="208"/>
      <c r="AR76" s="208"/>
      <c r="AS76" s="208"/>
      <c r="AT76" s="208"/>
      <c r="AU76" s="208"/>
      <c r="AV76" s="208"/>
      <c r="AW76" s="208"/>
      <c r="AX76" s="208"/>
      <c r="AY76" s="208"/>
      <c r="AZ76" s="208"/>
      <c r="BA76" s="208"/>
      <c r="BB76" s="208"/>
      <c r="BC76" s="208"/>
      <c r="BD76" s="208"/>
      <c r="BE76" s="208"/>
      <c r="BF76" s="208"/>
      <c r="BG76" s="208"/>
      <c r="BH76" s="208"/>
    </row>
    <row r="77" customFormat="false" ht="12.75" hidden="false" customHeight="false" outlineLevel="1" collapsed="false">
      <c r="A77" s="209" t="n">
        <v>29</v>
      </c>
      <c r="B77" s="210" t="s">
        <v>328</v>
      </c>
      <c r="C77" s="211" t="s">
        <v>329</v>
      </c>
      <c r="D77" s="212" t="s">
        <v>330</v>
      </c>
      <c r="E77" s="213" t="n">
        <v>1063.32</v>
      </c>
      <c r="F77" s="214"/>
      <c r="G77" s="215" t="n">
        <f aca="false">ROUND(E77*F77,2)</f>
        <v>0</v>
      </c>
      <c r="H77" s="206" t="s">
        <v>331</v>
      </c>
      <c r="I77" s="207" t="s">
        <v>154</v>
      </c>
      <c r="J77" s="208"/>
      <c r="K77" s="208"/>
      <c r="L77" s="208"/>
      <c r="M77" s="208"/>
      <c r="N77" s="208"/>
      <c r="O77" s="208"/>
      <c r="P77" s="208"/>
      <c r="Q77" s="208"/>
      <c r="R77" s="208"/>
      <c r="S77" s="208"/>
      <c r="T77" s="208"/>
      <c r="U77" s="208"/>
      <c r="V77" s="208"/>
      <c r="W77" s="208"/>
      <c r="X77" s="208"/>
      <c r="Y77" s="208"/>
      <c r="Z77" s="208"/>
      <c r="AA77" s="208"/>
      <c r="AB77" s="208"/>
      <c r="AC77" s="208"/>
      <c r="AD77" s="208"/>
      <c r="AE77" s="208" t="s">
        <v>155</v>
      </c>
      <c r="AF77" s="208"/>
      <c r="AG77" s="208"/>
      <c r="AH77" s="208"/>
      <c r="AI77" s="208"/>
      <c r="AJ77" s="208"/>
      <c r="AK77" s="208"/>
      <c r="AL77" s="208"/>
      <c r="AM77" s="208" t="n">
        <v>21</v>
      </c>
      <c r="AN77" s="208"/>
      <c r="AO77" s="208"/>
      <c r="AP77" s="208"/>
      <c r="AQ77" s="208"/>
      <c r="AR77" s="208"/>
      <c r="AS77" s="208"/>
      <c r="AT77" s="208"/>
      <c r="AU77" s="208"/>
      <c r="AV77" s="208"/>
      <c r="AW77" s="208"/>
      <c r="AX77" s="208"/>
      <c r="AY77" s="208"/>
      <c r="AZ77" s="208"/>
      <c r="BA77" s="208"/>
      <c r="BB77" s="208"/>
      <c r="BC77" s="208"/>
      <c r="BD77" s="208"/>
      <c r="BE77" s="208"/>
      <c r="BF77" s="208"/>
      <c r="BG77" s="208"/>
      <c r="BH77" s="208"/>
    </row>
    <row r="78" customFormat="false" ht="12.75" hidden="false" customHeight="false" outlineLevel="0" collapsed="false">
      <c r="A78" s="196" t="s">
        <v>147</v>
      </c>
      <c r="B78" s="197" t="s">
        <v>85</v>
      </c>
      <c r="C78" s="198" t="s">
        <v>86</v>
      </c>
      <c r="D78" s="199"/>
      <c r="E78" s="200"/>
      <c r="F78" s="220" t="n">
        <f aca="false">SUM(G79:G108)</f>
        <v>0</v>
      </c>
      <c r="G78" s="220"/>
      <c r="H78" s="202"/>
      <c r="I78" s="203"/>
      <c r="AE78" s="0" t="s">
        <v>148</v>
      </c>
    </row>
    <row r="79" customFormat="false" ht="12.75" hidden="false" customHeight="true" outlineLevel="1" collapsed="false">
      <c r="A79" s="204"/>
      <c r="B79" s="205" t="s">
        <v>332</v>
      </c>
      <c r="C79" s="205"/>
      <c r="D79" s="205"/>
      <c r="E79" s="205"/>
      <c r="F79" s="205"/>
      <c r="G79" s="205"/>
      <c r="H79" s="206"/>
      <c r="I79" s="207"/>
      <c r="J79" s="208"/>
      <c r="K79" s="208"/>
      <c r="L79" s="208"/>
      <c r="M79" s="208"/>
      <c r="N79" s="208"/>
      <c r="O79" s="208"/>
      <c r="P79" s="208"/>
      <c r="Q79" s="208"/>
      <c r="R79" s="208"/>
      <c r="S79" s="208"/>
      <c r="T79" s="208"/>
      <c r="U79" s="208"/>
      <c r="V79" s="208"/>
      <c r="W79" s="208"/>
      <c r="X79" s="208"/>
      <c r="Y79" s="208"/>
      <c r="Z79" s="208"/>
      <c r="AA79" s="208"/>
      <c r="AB79" s="208"/>
      <c r="AC79" s="208" t="n">
        <v>0</v>
      </c>
      <c r="AD79" s="208"/>
      <c r="AE79" s="208"/>
      <c r="AF79" s="208"/>
      <c r="AG79" s="208"/>
      <c r="AH79" s="208"/>
      <c r="AI79" s="208"/>
      <c r="AJ79" s="208"/>
      <c r="AK79" s="208"/>
      <c r="AL79" s="208"/>
      <c r="AM79" s="208"/>
      <c r="AN79" s="208"/>
      <c r="AO79" s="208"/>
      <c r="AP79" s="208"/>
      <c r="AQ79" s="208"/>
      <c r="AR79" s="208"/>
      <c r="AS79" s="208"/>
      <c r="AT79" s="208"/>
      <c r="AU79" s="208"/>
      <c r="AV79" s="208"/>
      <c r="AW79" s="208"/>
      <c r="AX79" s="208"/>
      <c r="AY79" s="208"/>
      <c r="AZ79" s="208"/>
      <c r="BA79" s="208"/>
      <c r="BB79" s="208"/>
      <c r="BC79" s="208"/>
      <c r="BD79" s="208"/>
      <c r="BE79" s="208"/>
      <c r="BF79" s="208"/>
      <c r="BG79" s="208"/>
      <c r="BH79" s="208"/>
    </row>
    <row r="80" customFormat="false" ht="12.75" hidden="false" customHeight="true" outlineLevel="1" collapsed="false">
      <c r="A80" s="204"/>
      <c r="B80" s="219" t="s">
        <v>325</v>
      </c>
      <c r="C80" s="219"/>
      <c r="D80" s="219"/>
      <c r="E80" s="219"/>
      <c r="F80" s="219"/>
      <c r="G80" s="219"/>
      <c r="H80" s="206"/>
      <c r="I80" s="207"/>
      <c r="J80" s="208"/>
      <c r="K80" s="208"/>
      <c r="L80" s="208"/>
      <c r="M80" s="208"/>
      <c r="N80" s="208"/>
      <c r="O80" s="208"/>
      <c r="P80" s="208"/>
      <c r="Q80" s="208"/>
      <c r="R80" s="208"/>
      <c r="S80" s="208"/>
      <c r="T80" s="208"/>
      <c r="U80" s="208"/>
      <c r="V80" s="208"/>
      <c r="W80" s="208"/>
      <c r="X80" s="208"/>
      <c r="Y80" s="208"/>
      <c r="Z80" s="208"/>
      <c r="AA80" s="208"/>
      <c r="AB80" s="208"/>
      <c r="AC80" s="208"/>
      <c r="AD80" s="208"/>
      <c r="AE80" s="208" t="s">
        <v>173</v>
      </c>
      <c r="AF80" s="208"/>
      <c r="AG80" s="208"/>
      <c r="AH80" s="208"/>
      <c r="AI80" s="208"/>
      <c r="AJ80" s="208"/>
      <c r="AK80" s="208"/>
      <c r="AL80" s="208"/>
      <c r="AM80" s="208"/>
      <c r="AN80" s="208"/>
      <c r="AO80" s="208"/>
      <c r="AP80" s="208"/>
      <c r="AQ80" s="208"/>
      <c r="AR80" s="208"/>
      <c r="AS80" s="208"/>
      <c r="AT80" s="208"/>
      <c r="AU80" s="208"/>
      <c r="AV80" s="208"/>
      <c r="AW80" s="208"/>
      <c r="AX80" s="208"/>
      <c r="AY80" s="208"/>
      <c r="AZ80" s="208"/>
      <c r="BA80" s="208"/>
      <c r="BB80" s="208"/>
      <c r="BC80" s="208"/>
      <c r="BD80" s="208"/>
      <c r="BE80" s="208"/>
      <c r="BF80" s="208"/>
      <c r="BG80" s="208"/>
      <c r="BH80" s="208"/>
    </row>
    <row r="81" customFormat="false" ht="12.75" hidden="false" customHeight="true" outlineLevel="1" collapsed="false">
      <c r="A81" s="204"/>
      <c r="B81" s="219" t="s">
        <v>333</v>
      </c>
      <c r="C81" s="219"/>
      <c r="D81" s="219"/>
      <c r="E81" s="219"/>
      <c r="F81" s="219"/>
      <c r="G81" s="219"/>
      <c r="H81" s="206"/>
      <c r="I81" s="207"/>
      <c r="J81" s="208"/>
      <c r="K81" s="208"/>
      <c r="L81" s="208"/>
      <c r="M81" s="208"/>
      <c r="N81" s="208"/>
      <c r="O81" s="208"/>
      <c r="P81" s="208"/>
      <c r="Q81" s="208"/>
      <c r="R81" s="208"/>
      <c r="S81" s="208"/>
      <c r="T81" s="208"/>
      <c r="U81" s="208"/>
      <c r="V81" s="208"/>
      <c r="W81" s="208"/>
      <c r="X81" s="208"/>
      <c r="Y81" s="208"/>
      <c r="Z81" s="208"/>
      <c r="AA81" s="208"/>
      <c r="AB81" s="208"/>
      <c r="AC81" s="208" t="n">
        <v>1</v>
      </c>
      <c r="AD81" s="208"/>
      <c r="AE81" s="208"/>
      <c r="AF81" s="208"/>
      <c r="AG81" s="208"/>
      <c r="AH81" s="208"/>
      <c r="AI81" s="208"/>
      <c r="AJ81" s="208"/>
      <c r="AK81" s="208"/>
      <c r="AL81" s="208"/>
      <c r="AM81" s="208"/>
      <c r="AN81" s="208"/>
      <c r="AO81" s="208"/>
      <c r="AP81" s="208"/>
      <c r="AQ81" s="208"/>
      <c r="AR81" s="208"/>
      <c r="AS81" s="208"/>
      <c r="AT81" s="208"/>
      <c r="AU81" s="208"/>
      <c r="AV81" s="208"/>
      <c r="AW81" s="208"/>
      <c r="AX81" s="208"/>
      <c r="AY81" s="208"/>
      <c r="AZ81" s="208"/>
      <c r="BA81" s="208"/>
      <c r="BB81" s="208"/>
      <c r="BC81" s="208"/>
      <c r="BD81" s="208"/>
      <c r="BE81" s="208"/>
      <c r="BF81" s="208"/>
      <c r="BG81" s="208"/>
      <c r="BH81" s="208"/>
    </row>
    <row r="82" customFormat="false" ht="12.75" hidden="false" customHeight="true" outlineLevel="1" collapsed="false">
      <c r="A82" s="204"/>
      <c r="B82" s="219" t="s">
        <v>334</v>
      </c>
      <c r="C82" s="219"/>
      <c r="D82" s="219"/>
      <c r="E82" s="219"/>
      <c r="F82" s="219"/>
      <c r="G82" s="219"/>
      <c r="H82" s="206"/>
      <c r="I82" s="207"/>
      <c r="J82" s="208"/>
      <c r="K82" s="208"/>
      <c r="L82" s="208"/>
      <c r="M82" s="208"/>
      <c r="N82" s="208"/>
      <c r="O82" s="208"/>
      <c r="P82" s="208"/>
      <c r="Q82" s="208"/>
      <c r="R82" s="208"/>
      <c r="S82" s="208"/>
      <c r="T82" s="208"/>
      <c r="U82" s="208"/>
      <c r="V82" s="208"/>
      <c r="W82" s="208"/>
      <c r="X82" s="208"/>
      <c r="Y82" s="208"/>
      <c r="Z82" s="208"/>
      <c r="AA82" s="208"/>
      <c r="AB82" s="208"/>
      <c r="AC82" s="208" t="n">
        <v>2</v>
      </c>
      <c r="AD82" s="208"/>
      <c r="AE82" s="208"/>
      <c r="AF82" s="208"/>
      <c r="AG82" s="208"/>
      <c r="AH82" s="208"/>
      <c r="AI82" s="208"/>
      <c r="AJ82" s="208"/>
      <c r="AK82" s="208"/>
      <c r="AL82" s="208"/>
      <c r="AM82" s="208"/>
      <c r="AN82" s="208"/>
      <c r="AO82" s="208"/>
      <c r="AP82" s="208"/>
      <c r="AQ82" s="208"/>
      <c r="AR82" s="208"/>
      <c r="AS82" s="208"/>
      <c r="AT82" s="208"/>
      <c r="AU82" s="208"/>
      <c r="AV82" s="208"/>
      <c r="AW82" s="208"/>
      <c r="AX82" s="208"/>
      <c r="AY82" s="208"/>
      <c r="AZ82" s="208"/>
      <c r="BA82" s="208"/>
      <c r="BB82" s="208"/>
      <c r="BC82" s="208"/>
      <c r="BD82" s="208"/>
      <c r="BE82" s="208"/>
      <c r="BF82" s="208"/>
      <c r="BG82" s="208"/>
      <c r="BH82" s="208"/>
    </row>
    <row r="83" customFormat="false" ht="22.5" hidden="false" customHeight="false" outlineLevel="1" collapsed="false">
      <c r="A83" s="209" t="n">
        <v>30</v>
      </c>
      <c r="B83" s="210" t="s">
        <v>335</v>
      </c>
      <c r="C83" s="211" t="s">
        <v>336</v>
      </c>
      <c r="D83" s="212" t="s">
        <v>337</v>
      </c>
      <c r="E83" s="213" t="n">
        <v>33</v>
      </c>
      <c r="F83" s="214"/>
      <c r="G83" s="215" t="n">
        <f aca="false">ROUND(E83*F83,2)</f>
        <v>0</v>
      </c>
      <c r="H83" s="206" t="s">
        <v>323</v>
      </c>
      <c r="I83" s="207" t="s">
        <v>154</v>
      </c>
      <c r="J83" s="208"/>
      <c r="K83" s="208"/>
      <c r="L83" s="208"/>
      <c r="M83" s="208"/>
      <c r="N83" s="208"/>
      <c r="O83" s="208"/>
      <c r="P83" s="208"/>
      <c r="Q83" s="208"/>
      <c r="R83" s="208"/>
      <c r="S83" s="208"/>
      <c r="T83" s="208"/>
      <c r="U83" s="208"/>
      <c r="V83" s="208"/>
      <c r="W83" s="208"/>
      <c r="X83" s="208"/>
      <c r="Y83" s="208"/>
      <c r="Z83" s="208"/>
      <c r="AA83" s="208"/>
      <c r="AB83" s="208"/>
      <c r="AC83" s="208"/>
      <c r="AD83" s="208"/>
      <c r="AE83" s="208" t="s">
        <v>155</v>
      </c>
      <c r="AF83" s="208"/>
      <c r="AG83" s="208"/>
      <c r="AH83" s="208"/>
      <c r="AI83" s="208"/>
      <c r="AJ83" s="208"/>
      <c r="AK83" s="208"/>
      <c r="AL83" s="208"/>
      <c r="AM83" s="208" t="n">
        <v>21</v>
      </c>
      <c r="AN83" s="208"/>
      <c r="AO83" s="208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208"/>
      <c r="BB83" s="208"/>
      <c r="BC83" s="208"/>
      <c r="BD83" s="208"/>
      <c r="BE83" s="208"/>
      <c r="BF83" s="208"/>
      <c r="BG83" s="208"/>
      <c r="BH83" s="208"/>
    </row>
    <row r="84" customFormat="false" ht="12.75" hidden="false" customHeight="true" outlineLevel="1" collapsed="false">
      <c r="A84" s="204"/>
      <c r="B84" s="219" t="s">
        <v>338</v>
      </c>
      <c r="C84" s="219"/>
      <c r="D84" s="219"/>
      <c r="E84" s="219"/>
      <c r="F84" s="219"/>
      <c r="G84" s="219"/>
      <c r="H84" s="206"/>
      <c r="I84" s="207"/>
      <c r="J84" s="208"/>
      <c r="K84" s="208"/>
      <c r="L84" s="208"/>
      <c r="M84" s="208"/>
      <c r="N84" s="208"/>
      <c r="O84" s="208"/>
      <c r="P84" s="208"/>
      <c r="Q84" s="208"/>
      <c r="R84" s="208"/>
      <c r="S84" s="208"/>
      <c r="T84" s="208"/>
      <c r="U84" s="208"/>
      <c r="V84" s="208"/>
      <c r="W84" s="208"/>
      <c r="X84" s="208"/>
      <c r="Y84" s="208"/>
      <c r="Z84" s="208"/>
      <c r="AA84" s="208"/>
      <c r="AB84" s="208"/>
      <c r="AC84" s="208" t="n">
        <v>0</v>
      </c>
      <c r="AD84" s="208"/>
      <c r="AE84" s="208"/>
      <c r="AF84" s="208"/>
      <c r="AG84" s="208"/>
      <c r="AH84" s="208"/>
      <c r="AI84" s="208"/>
      <c r="AJ84" s="208"/>
      <c r="AK84" s="208"/>
      <c r="AL84" s="208"/>
      <c r="AM84" s="208"/>
      <c r="AN84" s="208"/>
      <c r="AO84" s="208"/>
      <c r="AP84" s="208"/>
      <c r="AQ84" s="208"/>
      <c r="AR84" s="208"/>
      <c r="AS84" s="208"/>
      <c r="AT84" s="208"/>
      <c r="AU84" s="208"/>
      <c r="AV84" s="208"/>
      <c r="AW84" s="208"/>
      <c r="AX84" s="208"/>
      <c r="AY84" s="208"/>
      <c r="AZ84" s="208"/>
      <c r="BA84" s="208"/>
      <c r="BB84" s="208"/>
      <c r="BC84" s="208"/>
      <c r="BD84" s="208"/>
      <c r="BE84" s="208"/>
      <c r="BF84" s="208"/>
      <c r="BG84" s="208"/>
      <c r="BH84" s="208"/>
    </row>
    <row r="85" customFormat="false" ht="12.75" hidden="false" customHeight="true" outlineLevel="1" collapsed="false">
      <c r="A85" s="204"/>
      <c r="B85" s="219" t="s">
        <v>339</v>
      </c>
      <c r="C85" s="219"/>
      <c r="D85" s="219"/>
      <c r="E85" s="219"/>
      <c r="F85" s="219"/>
      <c r="G85" s="219"/>
      <c r="H85" s="206"/>
      <c r="I85" s="207"/>
      <c r="J85" s="208"/>
      <c r="K85" s="208"/>
      <c r="L85" s="208"/>
      <c r="M85" s="208"/>
      <c r="N85" s="208"/>
      <c r="O85" s="208"/>
      <c r="P85" s="208"/>
      <c r="Q85" s="208"/>
      <c r="R85" s="208"/>
      <c r="S85" s="208"/>
      <c r="T85" s="208"/>
      <c r="U85" s="208"/>
      <c r="V85" s="208"/>
      <c r="W85" s="208"/>
      <c r="X85" s="208"/>
      <c r="Y85" s="208"/>
      <c r="Z85" s="208"/>
      <c r="AA85" s="208"/>
      <c r="AB85" s="208"/>
      <c r="AC85" s="208"/>
      <c r="AD85" s="208"/>
      <c r="AE85" s="208" t="s">
        <v>173</v>
      </c>
      <c r="AF85" s="208"/>
      <c r="AG85" s="208"/>
      <c r="AH85" s="208"/>
      <c r="AI85" s="208"/>
      <c r="AJ85" s="208"/>
      <c r="AK85" s="208"/>
      <c r="AL85" s="208"/>
      <c r="AM85" s="208"/>
      <c r="AN85" s="208"/>
      <c r="AO85" s="208"/>
      <c r="AP85" s="208"/>
      <c r="AQ85" s="208"/>
      <c r="AR85" s="208"/>
      <c r="AS85" s="208"/>
      <c r="AT85" s="208"/>
      <c r="AU85" s="208"/>
      <c r="AV85" s="208"/>
      <c r="AW85" s="208"/>
      <c r="AX85" s="208"/>
      <c r="AY85" s="208"/>
      <c r="AZ85" s="208"/>
      <c r="BA85" s="208"/>
      <c r="BB85" s="208"/>
      <c r="BC85" s="208"/>
      <c r="BD85" s="208"/>
      <c r="BE85" s="208"/>
      <c r="BF85" s="208"/>
      <c r="BG85" s="208"/>
      <c r="BH85" s="208"/>
    </row>
    <row r="86" customFormat="false" ht="12.75" hidden="false" customHeight="true" outlineLevel="1" collapsed="false">
      <c r="A86" s="204"/>
      <c r="B86" s="219" t="s">
        <v>340</v>
      </c>
      <c r="C86" s="219"/>
      <c r="D86" s="219"/>
      <c r="E86" s="219"/>
      <c r="F86" s="219"/>
      <c r="G86" s="219"/>
      <c r="H86" s="206"/>
      <c r="I86" s="207"/>
      <c r="J86" s="208"/>
      <c r="K86" s="208"/>
      <c r="L86" s="208"/>
      <c r="M86" s="208"/>
      <c r="N86" s="208"/>
      <c r="O86" s="208"/>
      <c r="P86" s="208"/>
      <c r="Q86" s="208"/>
      <c r="R86" s="208"/>
      <c r="S86" s="208"/>
      <c r="T86" s="208"/>
      <c r="U86" s="208"/>
      <c r="V86" s="208"/>
      <c r="W86" s="208"/>
      <c r="X86" s="208"/>
      <c r="Y86" s="208"/>
      <c r="Z86" s="208"/>
      <c r="AA86" s="208"/>
      <c r="AB86" s="208"/>
      <c r="AC86" s="208" t="n">
        <v>1</v>
      </c>
      <c r="AD86" s="208"/>
      <c r="AE86" s="208"/>
      <c r="AF86" s="208"/>
      <c r="AG86" s="208"/>
      <c r="AH86" s="208"/>
      <c r="AI86" s="208"/>
      <c r="AJ86" s="208"/>
      <c r="AK86" s="208"/>
      <c r="AL86" s="208"/>
      <c r="AM86" s="208"/>
      <c r="AN86" s="208"/>
      <c r="AO86" s="208"/>
      <c r="AP86" s="208"/>
      <c r="AQ86" s="208"/>
      <c r="AR86" s="208"/>
      <c r="AS86" s="208"/>
      <c r="AT86" s="208"/>
      <c r="AU86" s="208"/>
      <c r="AV86" s="208"/>
      <c r="AW86" s="208"/>
      <c r="AX86" s="208"/>
      <c r="AY86" s="208"/>
      <c r="AZ86" s="208"/>
      <c r="BA86" s="208"/>
      <c r="BB86" s="208"/>
      <c r="BC86" s="208"/>
      <c r="BD86" s="208"/>
      <c r="BE86" s="208"/>
      <c r="BF86" s="208"/>
      <c r="BG86" s="208"/>
      <c r="BH86" s="208"/>
    </row>
    <row r="87" customFormat="false" ht="12.75" hidden="false" customHeight="false" outlineLevel="1" collapsed="false">
      <c r="A87" s="209" t="n">
        <v>31</v>
      </c>
      <c r="B87" s="210" t="s">
        <v>341</v>
      </c>
      <c r="C87" s="211" t="s">
        <v>342</v>
      </c>
      <c r="D87" s="212" t="s">
        <v>221</v>
      </c>
      <c r="E87" s="213" t="n">
        <v>854.37</v>
      </c>
      <c r="F87" s="214"/>
      <c r="G87" s="215" t="n">
        <f aca="false">ROUND(E87*F87,2)</f>
        <v>0</v>
      </c>
      <c r="H87" s="206" t="s">
        <v>323</v>
      </c>
      <c r="I87" s="207" t="s">
        <v>154</v>
      </c>
      <c r="J87" s="208"/>
      <c r="K87" s="208"/>
      <c r="L87" s="208"/>
      <c r="M87" s="208"/>
      <c r="N87" s="208"/>
      <c r="O87" s="208"/>
      <c r="P87" s="208"/>
      <c r="Q87" s="208"/>
      <c r="R87" s="208"/>
      <c r="S87" s="208"/>
      <c r="T87" s="208"/>
      <c r="U87" s="208"/>
      <c r="V87" s="208"/>
      <c r="W87" s="208"/>
      <c r="X87" s="208"/>
      <c r="Y87" s="208"/>
      <c r="Z87" s="208"/>
      <c r="AA87" s="208"/>
      <c r="AB87" s="208"/>
      <c r="AC87" s="208"/>
      <c r="AD87" s="208"/>
      <c r="AE87" s="208" t="s">
        <v>155</v>
      </c>
      <c r="AF87" s="208"/>
      <c r="AG87" s="208"/>
      <c r="AH87" s="208"/>
      <c r="AI87" s="208"/>
      <c r="AJ87" s="208"/>
      <c r="AK87" s="208"/>
      <c r="AL87" s="208"/>
      <c r="AM87" s="208" t="n">
        <v>21</v>
      </c>
      <c r="AN87" s="208"/>
      <c r="AO87" s="208"/>
      <c r="AP87" s="208"/>
      <c r="AQ87" s="208"/>
      <c r="AR87" s="208"/>
      <c r="AS87" s="208"/>
      <c r="AT87" s="208"/>
      <c r="AU87" s="208"/>
      <c r="AV87" s="208"/>
      <c r="AW87" s="208"/>
      <c r="AX87" s="208"/>
      <c r="AY87" s="208"/>
      <c r="AZ87" s="208"/>
      <c r="BA87" s="208"/>
      <c r="BB87" s="208"/>
      <c r="BC87" s="208"/>
      <c r="BD87" s="208"/>
      <c r="BE87" s="208"/>
      <c r="BF87" s="208"/>
      <c r="BG87" s="208"/>
      <c r="BH87" s="208"/>
    </row>
    <row r="88" customFormat="false" ht="12.75" hidden="false" customHeight="true" outlineLevel="1" collapsed="false">
      <c r="A88" s="204"/>
      <c r="B88" s="219" t="s">
        <v>343</v>
      </c>
      <c r="C88" s="219"/>
      <c r="D88" s="219"/>
      <c r="E88" s="219"/>
      <c r="F88" s="219"/>
      <c r="G88" s="219"/>
      <c r="H88" s="206"/>
      <c r="I88" s="207"/>
      <c r="J88" s="208"/>
      <c r="K88" s="208"/>
      <c r="L88" s="208"/>
      <c r="M88" s="208"/>
      <c r="N88" s="208"/>
      <c r="O88" s="208"/>
      <c r="P88" s="208"/>
      <c r="Q88" s="208"/>
      <c r="R88" s="208"/>
      <c r="S88" s="208"/>
      <c r="T88" s="208"/>
      <c r="U88" s="208"/>
      <c r="V88" s="208"/>
      <c r="W88" s="208"/>
      <c r="X88" s="208"/>
      <c r="Y88" s="208"/>
      <c r="Z88" s="208"/>
      <c r="AA88" s="208"/>
      <c r="AB88" s="208"/>
      <c r="AC88" s="208" t="n">
        <v>0</v>
      </c>
      <c r="AD88" s="208"/>
      <c r="AE88" s="208"/>
      <c r="AF88" s="208"/>
      <c r="AG88" s="208"/>
      <c r="AH88" s="208"/>
      <c r="AI88" s="208"/>
      <c r="AJ88" s="208"/>
      <c r="AK88" s="208"/>
      <c r="AL88" s="208"/>
      <c r="AM88" s="208"/>
      <c r="AN88" s="208"/>
      <c r="AO88" s="208"/>
      <c r="AP88" s="208"/>
      <c r="AQ88" s="208"/>
      <c r="AR88" s="208"/>
      <c r="AS88" s="208"/>
      <c r="AT88" s="208"/>
      <c r="AU88" s="208"/>
      <c r="AV88" s="208"/>
      <c r="AW88" s="208"/>
      <c r="AX88" s="208"/>
      <c r="AY88" s="208"/>
      <c r="AZ88" s="208"/>
      <c r="BA88" s="208"/>
      <c r="BB88" s="208"/>
      <c r="BC88" s="208"/>
      <c r="BD88" s="208"/>
      <c r="BE88" s="208"/>
      <c r="BF88" s="208"/>
      <c r="BG88" s="208"/>
      <c r="BH88" s="208"/>
    </row>
    <row r="89" customFormat="false" ht="12.75" hidden="false" customHeight="true" outlineLevel="1" collapsed="false">
      <c r="A89" s="204"/>
      <c r="B89" s="219" t="s">
        <v>344</v>
      </c>
      <c r="C89" s="219"/>
      <c r="D89" s="219"/>
      <c r="E89" s="219"/>
      <c r="F89" s="219"/>
      <c r="G89" s="219"/>
      <c r="H89" s="206"/>
      <c r="I89" s="207"/>
      <c r="J89" s="208"/>
      <c r="K89" s="208"/>
      <c r="L89" s="208"/>
      <c r="M89" s="208"/>
      <c r="N89" s="208"/>
      <c r="O89" s="208"/>
      <c r="P89" s="208"/>
      <c r="Q89" s="208"/>
      <c r="R89" s="208"/>
      <c r="S89" s="208"/>
      <c r="T89" s="208"/>
      <c r="U89" s="208"/>
      <c r="V89" s="208"/>
      <c r="W89" s="208"/>
      <c r="X89" s="208"/>
      <c r="Y89" s="208"/>
      <c r="Z89" s="208"/>
      <c r="AA89" s="208"/>
      <c r="AB89" s="208"/>
      <c r="AC89" s="208"/>
      <c r="AD89" s="208"/>
      <c r="AE89" s="208" t="s">
        <v>173</v>
      </c>
      <c r="AF89" s="208"/>
      <c r="AG89" s="208"/>
      <c r="AH89" s="208"/>
      <c r="AI89" s="208"/>
      <c r="AJ89" s="208"/>
      <c r="AK89" s="208"/>
      <c r="AL89" s="208"/>
      <c r="AM89" s="208"/>
      <c r="AN89" s="208"/>
      <c r="AO89" s="208"/>
      <c r="AP89" s="208"/>
      <c r="AQ89" s="208"/>
      <c r="AR89" s="208"/>
      <c r="AS89" s="208"/>
      <c r="AT89" s="208"/>
      <c r="AU89" s="208"/>
      <c r="AV89" s="208"/>
      <c r="AW89" s="208"/>
      <c r="AX89" s="208"/>
      <c r="AY89" s="208"/>
      <c r="AZ89" s="208"/>
      <c r="BA89" s="208"/>
      <c r="BB89" s="208"/>
      <c r="BC89" s="208"/>
      <c r="BD89" s="208"/>
      <c r="BE89" s="208"/>
      <c r="BF89" s="208"/>
      <c r="BG89" s="208"/>
      <c r="BH89" s="208"/>
    </row>
    <row r="90" customFormat="false" ht="12.75" hidden="false" customHeight="false" outlineLevel="1" collapsed="false">
      <c r="A90" s="209" t="n">
        <v>32</v>
      </c>
      <c r="B90" s="210" t="s">
        <v>345</v>
      </c>
      <c r="C90" s="211" t="s">
        <v>346</v>
      </c>
      <c r="D90" s="212" t="s">
        <v>337</v>
      </c>
      <c r="E90" s="213" t="n">
        <v>38</v>
      </c>
      <c r="F90" s="214"/>
      <c r="G90" s="215" t="n">
        <f aca="false">ROUND(E90*F90,2)</f>
        <v>0</v>
      </c>
      <c r="H90" s="206" t="s">
        <v>323</v>
      </c>
      <c r="I90" s="207" t="s">
        <v>154</v>
      </c>
      <c r="J90" s="208"/>
      <c r="K90" s="208"/>
      <c r="L90" s="208"/>
      <c r="M90" s="208"/>
      <c r="N90" s="208"/>
      <c r="O90" s="208"/>
      <c r="P90" s="208"/>
      <c r="Q90" s="208"/>
      <c r="R90" s="208"/>
      <c r="S90" s="208"/>
      <c r="T90" s="208"/>
      <c r="U90" s="208"/>
      <c r="V90" s="208"/>
      <c r="W90" s="208"/>
      <c r="X90" s="208"/>
      <c r="Y90" s="208"/>
      <c r="Z90" s="208"/>
      <c r="AA90" s="208"/>
      <c r="AB90" s="208"/>
      <c r="AC90" s="208"/>
      <c r="AD90" s="208"/>
      <c r="AE90" s="208" t="s">
        <v>155</v>
      </c>
      <c r="AF90" s="208"/>
      <c r="AG90" s="208"/>
      <c r="AH90" s="208"/>
      <c r="AI90" s="208"/>
      <c r="AJ90" s="208"/>
      <c r="AK90" s="208"/>
      <c r="AL90" s="208"/>
      <c r="AM90" s="208" t="n">
        <v>21</v>
      </c>
      <c r="AN90" s="208"/>
      <c r="AO90" s="208"/>
      <c r="AP90" s="208"/>
      <c r="AQ90" s="208"/>
      <c r="AR90" s="208"/>
      <c r="AS90" s="208"/>
      <c r="AT90" s="208"/>
      <c r="AU90" s="208"/>
      <c r="AV90" s="208"/>
      <c r="AW90" s="208"/>
      <c r="AX90" s="208"/>
      <c r="AY90" s="208"/>
      <c r="AZ90" s="208"/>
      <c r="BA90" s="208"/>
      <c r="BB90" s="208"/>
      <c r="BC90" s="208"/>
      <c r="BD90" s="208"/>
      <c r="BE90" s="208"/>
      <c r="BF90" s="208"/>
      <c r="BG90" s="208"/>
      <c r="BH90" s="208"/>
    </row>
    <row r="91" customFormat="false" ht="12.75" hidden="false" customHeight="true" outlineLevel="1" collapsed="false">
      <c r="A91" s="204"/>
      <c r="B91" s="219" t="s">
        <v>347</v>
      </c>
      <c r="C91" s="219"/>
      <c r="D91" s="219"/>
      <c r="E91" s="219"/>
      <c r="F91" s="219"/>
      <c r="G91" s="219"/>
      <c r="H91" s="206"/>
      <c r="I91" s="207"/>
      <c r="J91" s="208"/>
      <c r="K91" s="208"/>
      <c r="L91" s="208"/>
      <c r="M91" s="208"/>
      <c r="N91" s="208"/>
      <c r="O91" s="208"/>
      <c r="P91" s="208"/>
      <c r="Q91" s="208"/>
      <c r="R91" s="208"/>
      <c r="S91" s="208"/>
      <c r="T91" s="208"/>
      <c r="U91" s="208"/>
      <c r="V91" s="208"/>
      <c r="W91" s="208"/>
      <c r="X91" s="208"/>
      <c r="Y91" s="208"/>
      <c r="Z91" s="208"/>
      <c r="AA91" s="208"/>
      <c r="AB91" s="208"/>
      <c r="AC91" s="208" t="n">
        <v>0</v>
      </c>
      <c r="AD91" s="208"/>
      <c r="AE91" s="208"/>
      <c r="AF91" s="208"/>
      <c r="AG91" s="208"/>
      <c r="AH91" s="208"/>
      <c r="AI91" s="208"/>
      <c r="AJ91" s="208"/>
      <c r="AK91" s="208"/>
      <c r="AL91" s="208"/>
      <c r="AM91" s="208"/>
      <c r="AN91" s="208"/>
      <c r="AO91" s="208"/>
      <c r="AP91" s="208"/>
      <c r="AQ91" s="208"/>
      <c r="AR91" s="208"/>
      <c r="AS91" s="208"/>
      <c r="AT91" s="208"/>
      <c r="AU91" s="208"/>
      <c r="AV91" s="208"/>
      <c r="AW91" s="208"/>
      <c r="AX91" s="208"/>
      <c r="AY91" s="208"/>
      <c r="AZ91" s="208"/>
      <c r="BA91" s="208"/>
      <c r="BB91" s="208"/>
      <c r="BC91" s="208"/>
      <c r="BD91" s="208"/>
      <c r="BE91" s="208"/>
      <c r="BF91" s="208"/>
      <c r="BG91" s="208"/>
      <c r="BH91" s="208"/>
    </row>
    <row r="92" customFormat="false" ht="12.75" hidden="false" customHeight="false" outlineLevel="1" collapsed="false">
      <c r="A92" s="209" t="n">
        <v>33</v>
      </c>
      <c r="B92" s="210" t="s">
        <v>348</v>
      </c>
      <c r="C92" s="211" t="s">
        <v>349</v>
      </c>
      <c r="D92" s="212" t="s">
        <v>337</v>
      </c>
      <c r="E92" s="213" t="n">
        <v>3</v>
      </c>
      <c r="F92" s="214"/>
      <c r="G92" s="215" t="n">
        <f aca="false">ROUND(E92*F92,2)</f>
        <v>0</v>
      </c>
      <c r="H92" s="206" t="s">
        <v>323</v>
      </c>
      <c r="I92" s="207" t="s">
        <v>154</v>
      </c>
      <c r="J92" s="208"/>
      <c r="K92" s="208"/>
      <c r="L92" s="208"/>
      <c r="M92" s="208"/>
      <c r="N92" s="208"/>
      <c r="O92" s="208"/>
      <c r="P92" s="208"/>
      <c r="Q92" s="208"/>
      <c r="R92" s="208"/>
      <c r="S92" s="208"/>
      <c r="T92" s="208"/>
      <c r="U92" s="208"/>
      <c r="V92" s="208"/>
      <c r="W92" s="208"/>
      <c r="X92" s="208"/>
      <c r="Y92" s="208"/>
      <c r="Z92" s="208"/>
      <c r="AA92" s="208"/>
      <c r="AB92" s="208"/>
      <c r="AC92" s="208"/>
      <c r="AD92" s="208"/>
      <c r="AE92" s="208" t="s">
        <v>155</v>
      </c>
      <c r="AF92" s="208"/>
      <c r="AG92" s="208"/>
      <c r="AH92" s="208"/>
      <c r="AI92" s="208"/>
      <c r="AJ92" s="208"/>
      <c r="AK92" s="208"/>
      <c r="AL92" s="208"/>
      <c r="AM92" s="208" t="n">
        <v>21</v>
      </c>
      <c r="AN92" s="208"/>
      <c r="AO92" s="208"/>
      <c r="AP92" s="208"/>
      <c r="AQ92" s="208"/>
      <c r="AR92" s="208"/>
      <c r="AS92" s="208"/>
      <c r="AT92" s="208"/>
      <c r="AU92" s="208"/>
      <c r="AV92" s="208"/>
      <c r="AW92" s="208"/>
      <c r="AX92" s="208"/>
      <c r="AY92" s="208"/>
      <c r="AZ92" s="208"/>
      <c r="BA92" s="208"/>
      <c r="BB92" s="208"/>
      <c r="BC92" s="208"/>
      <c r="BD92" s="208"/>
      <c r="BE92" s="208"/>
      <c r="BF92" s="208"/>
      <c r="BG92" s="208"/>
      <c r="BH92" s="208"/>
    </row>
    <row r="93" customFormat="false" ht="12.75" hidden="false" customHeight="true" outlineLevel="1" collapsed="false">
      <c r="A93" s="204"/>
      <c r="B93" s="219" t="s">
        <v>350</v>
      </c>
      <c r="C93" s="219"/>
      <c r="D93" s="219"/>
      <c r="E93" s="219"/>
      <c r="F93" s="219"/>
      <c r="G93" s="219"/>
      <c r="H93" s="206"/>
      <c r="I93" s="207"/>
      <c r="J93" s="208"/>
      <c r="K93" s="208"/>
      <c r="L93" s="208"/>
      <c r="M93" s="208"/>
      <c r="N93" s="208"/>
      <c r="O93" s="208"/>
      <c r="P93" s="208"/>
      <c r="Q93" s="208"/>
      <c r="R93" s="208"/>
      <c r="S93" s="208"/>
      <c r="T93" s="208"/>
      <c r="U93" s="208"/>
      <c r="V93" s="208"/>
      <c r="W93" s="208"/>
      <c r="X93" s="208"/>
      <c r="Y93" s="208"/>
      <c r="Z93" s="208"/>
      <c r="AA93" s="208"/>
      <c r="AB93" s="208"/>
      <c r="AC93" s="208" t="n">
        <v>0</v>
      </c>
      <c r="AD93" s="208"/>
      <c r="AE93" s="208"/>
      <c r="AF93" s="208"/>
      <c r="AG93" s="208"/>
      <c r="AH93" s="208"/>
      <c r="AI93" s="208"/>
      <c r="AJ93" s="208"/>
      <c r="AK93" s="208"/>
      <c r="AL93" s="208"/>
      <c r="AM93" s="208"/>
      <c r="AN93" s="208"/>
      <c r="AO93" s="208"/>
      <c r="AP93" s="208"/>
      <c r="AQ93" s="208"/>
      <c r="AR93" s="208"/>
      <c r="AS93" s="208"/>
      <c r="AT93" s="208"/>
      <c r="AU93" s="208"/>
      <c r="AV93" s="208"/>
      <c r="AW93" s="208"/>
      <c r="AX93" s="208"/>
      <c r="AY93" s="208"/>
      <c r="AZ93" s="208"/>
      <c r="BA93" s="208"/>
      <c r="BB93" s="208"/>
      <c r="BC93" s="208"/>
      <c r="BD93" s="208"/>
      <c r="BE93" s="208"/>
      <c r="BF93" s="208"/>
      <c r="BG93" s="208"/>
      <c r="BH93" s="208"/>
    </row>
    <row r="94" customFormat="false" ht="12.75" hidden="false" customHeight="false" outlineLevel="1" collapsed="false">
      <c r="A94" s="209" t="n">
        <v>34</v>
      </c>
      <c r="B94" s="210" t="s">
        <v>351</v>
      </c>
      <c r="C94" s="211" t="s">
        <v>352</v>
      </c>
      <c r="D94" s="212" t="s">
        <v>337</v>
      </c>
      <c r="E94" s="213" t="n">
        <v>3</v>
      </c>
      <c r="F94" s="214"/>
      <c r="G94" s="215" t="n">
        <f aca="false">ROUND(E94*F94,2)</f>
        <v>0</v>
      </c>
      <c r="H94" s="206" t="s">
        <v>323</v>
      </c>
      <c r="I94" s="207" t="s">
        <v>154</v>
      </c>
      <c r="J94" s="208"/>
      <c r="K94" s="208"/>
      <c r="L94" s="208"/>
      <c r="M94" s="208"/>
      <c r="N94" s="208"/>
      <c r="O94" s="208"/>
      <c r="P94" s="208"/>
      <c r="Q94" s="208"/>
      <c r="R94" s="208"/>
      <c r="S94" s="208"/>
      <c r="T94" s="208"/>
      <c r="U94" s="208"/>
      <c r="V94" s="208"/>
      <c r="W94" s="208"/>
      <c r="X94" s="208"/>
      <c r="Y94" s="208"/>
      <c r="Z94" s="208"/>
      <c r="AA94" s="208"/>
      <c r="AB94" s="208"/>
      <c r="AC94" s="208"/>
      <c r="AD94" s="208"/>
      <c r="AE94" s="208" t="s">
        <v>155</v>
      </c>
      <c r="AF94" s="208"/>
      <c r="AG94" s="208"/>
      <c r="AH94" s="208"/>
      <c r="AI94" s="208"/>
      <c r="AJ94" s="208"/>
      <c r="AK94" s="208"/>
      <c r="AL94" s="208"/>
      <c r="AM94" s="208" t="n">
        <v>21</v>
      </c>
      <c r="AN94" s="208"/>
      <c r="AO94" s="208"/>
      <c r="AP94" s="208"/>
      <c r="AQ94" s="208"/>
      <c r="AR94" s="208"/>
      <c r="AS94" s="208"/>
      <c r="AT94" s="208"/>
      <c r="AU94" s="208"/>
      <c r="AV94" s="208"/>
      <c r="AW94" s="208"/>
      <c r="AX94" s="208"/>
      <c r="AY94" s="208"/>
      <c r="AZ94" s="208"/>
      <c r="BA94" s="208"/>
      <c r="BB94" s="208"/>
      <c r="BC94" s="208"/>
      <c r="BD94" s="208"/>
      <c r="BE94" s="208"/>
      <c r="BF94" s="208"/>
      <c r="BG94" s="208"/>
      <c r="BH94" s="208"/>
    </row>
    <row r="95" customFormat="false" ht="12.75" hidden="false" customHeight="false" outlineLevel="1" collapsed="false">
      <c r="A95" s="209" t="n">
        <v>35</v>
      </c>
      <c r="B95" s="210" t="s">
        <v>353</v>
      </c>
      <c r="C95" s="211" t="s">
        <v>354</v>
      </c>
      <c r="D95" s="212" t="s">
        <v>337</v>
      </c>
      <c r="E95" s="213" t="n">
        <v>171</v>
      </c>
      <c r="F95" s="214"/>
      <c r="G95" s="215" t="n">
        <f aca="false">ROUND(E95*F95,2)</f>
        <v>0</v>
      </c>
      <c r="H95" s="206" t="s">
        <v>331</v>
      </c>
      <c r="I95" s="207" t="s">
        <v>154</v>
      </c>
      <c r="J95" s="208"/>
      <c r="K95" s="208"/>
      <c r="L95" s="208"/>
      <c r="M95" s="208"/>
      <c r="N95" s="208"/>
      <c r="O95" s="208"/>
      <c r="P95" s="208"/>
      <c r="Q95" s="208"/>
      <c r="R95" s="208"/>
      <c r="S95" s="208"/>
      <c r="T95" s="208"/>
      <c r="U95" s="208"/>
      <c r="V95" s="208"/>
      <c r="W95" s="208"/>
      <c r="X95" s="208"/>
      <c r="Y95" s="208"/>
      <c r="Z95" s="208"/>
      <c r="AA95" s="208"/>
      <c r="AB95" s="208"/>
      <c r="AC95" s="208"/>
      <c r="AD95" s="208"/>
      <c r="AE95" s="208" t="s">
        <v>155</v>
      </c>
      <c r="AF95" s="208"/>
      <c r="AG95" s="208"/>
      <c r="AH95" s="208"/>
      <c r="AI95" s="208"/>
      <c r="AJ95" s="208"/>
      <c r="AK95" s="208"/>
      <c r="AL95" s="208"/>
      <c r="AM95" s="208" t="n">
        <v>21</v>
      </c>
      <c r="AN95" s="208"/>
      <c r="AO95" s="208"/>
      <c r="AP95" s="208"/>
      <c r="AQ95" s="208"/>
      <c r="AR95" s="208"/>
      <c r="AS95" s="208"/>
      <c r="AT95" s="208"/>
      <c r="AU95" s="208"/>
      <c r="AV95" s="208"/>
      <c r="AW95" s="208"/>
      <c r="AX95" s="208"/>
      <c r="AY95" s="208"/>
      <c r="AZ95" s="208"/>
      <c r="BA95" s="208"/>
      <c r="BB95" s="208"/>
      <c r="BC95" s="208"/>
      <c r="BD95" s="208"/>
      <c r="BE95" s="208"/>
      <c r="BF95" s="208"/>
      <c r="BG95" s="208"/>
      <c r="BH95" s="208"/>
    </row>
    <row r="96" customFormat="false" ht="12.75" hidden="false" customHeight="false" outlineLevel="1" collapsed="false">
      <c r="A96" s="209" t="n">
        <v>36</v>
      </c>
      <c r="B96" s="210" t="s">
        <v>355</v>
      </c>
      <c r="C96" s="211" t="s">
        <v>356</v>
      </c>
      <c r="D96" s="212" t="s">
        <v>337</v>
      </c>
      <c r="E96" s="213" t="n">
        <v>38</v>
      </c>
      <c r="F96" s="214"/>
      <c r="G96" s="215" t="n">
        <f aca="false">ROUND(E96*F96,2)</f>
        <v>0</v>
      </c>
      <c r="H96" s="206" t="s">
        <v>331</v>
      </c>
      <c r="I96" s="207" t="s">
        <v>154</v>
      </c>
      <c r="J96" s="208"/>
      <c r="K96" s="208"/>
      <c r="L96" s="208"/>
      <c r="M96" s="208"/>
      <c r="N96" s="208"/>
      <c r="O96" s="208"/>
      <c r="P96" s="208"/>
      <c r="Q96" s="208"/>
      <c r="R96" s="208"/>
      <c r="S96" s="208"/>
      <c r="T96" s="208"/>
      <c r="U96" s="208"/>
      <c r="V96" s="208"/>
      <c r="W96" s="208"/>
      <c r="X96" s="208"/>
      <c r="Y96" s="208"/>
      <c r="Z96" s="208"/>
      <c r="AA96" s="208"/>
      <c r="AB96" s="208"/>
      <c r="AC96" s="208"/>
      <c r="AD96" s="208"/>
      <c r="AE96" s="208" t="s">
        <v>155</v>
      </c>
      <c r="AF96" s="208"/>
      <c r="AG96" s="208"/>
      <c r="AH96" s="208"/>
      <c r="AI96" s="208"/>
      <c r="AJ96" s="208"/>
      <c r="AK96" s="208"/>
      <c r="AL96" s="208"/>
      <c r="AM96" s="208" t="n">
        <v>21</v>
      </c>
      <c r="AN96" s="208"/>
      <c r="AO96" s="208"/>
      <c r="AP96" s="208"/>
      <c r="AQ96" s="208"/>
      <c r="AR96" s="208"/>
      <c r="AS96" s="208"/>
      <c r="AT96" s="208"/>
      <c r="AU96" s="208"/>
      <c r="AV96" s="208"/>
      <c r="AW96" s="208"/>
      <c r="AX96" s="208"/>
      <c r="AY96" s="208"/>
      <c r="AZ96" s="208"/>
      <c r="BA96" s="208"/>
      <c r="BB96" s="208"/>
      <c r="BC96" s="208"/>
      <c r="BD96" s="208"/>
      <c r="BE96" s="208"/>
      <c r="BF96" s="208"/>
      <c r="BG96" s="208"/>
      <c r="BH96" s="208"/>
    </row>
    <row r="97" customFormat="false" ht="12.75" hidden="false" customHeight="false" outlineLevel="1" collapsed="false">
      <c r="A97" s="209" t="n">
        <v>37</v>
      </c>
      <c r="B97" s="210" t="s">
        <v>357</v>
      </c>
      <c r="C97" s="211" t="s">
        <v>358</v>
      </c>
      <c r="D97" s="212" t="s">
        <v>337</v>
      </c>
      <c r="E97" s="213" t="n">
        <v>38</v>
      </c>
      <c r="F97" s="214"/>
      <c r="G97" s="215" t="n">
        <f aca="false">ROUND(E97*F97,2)</f>
        <v>0</v>
      </c>
      <c r="H97" s="206" t="s">
        <v>331</v>
      </c>
      <c r="I97" s="207" t="s">
        <v>154</v>
      </c>
      <c r="J97" s="208"/>
      <c r="K97" s="208"/>
      <c r="L97" s="208"/>
      <c r="M97" s="208"/>
      <c r="N97" s="208"/>
      <c r="O97" s="208"/>
      <c r="P97" s="208"/>
      <c r="Q97" s="208"/>
      <c r="R97" s="208"/>
      <c r="S97" s="208"/>
      <c r="T97" s="208"/>
      <c r="U97" s="208"/>
      <c r="V97" s="208"/>
      <c r="W97" s="208"/>
      <c r="X97" s="208"/>
      <c r="Y97" s="208"/>
      <c r="Z97" s="208"/>
      <c r="AA97" s="208"/>
      <c r="AB97" s="208"/>
      <c r="AC97" s="208"/>
      <c r="AD97" s="208"/>
      <c r="AE97" s="208" t="s">
        <v>155</v>
      </c>
      <c r="AF97" s="208"/>
      <c r="AG97" s="208"/>
      <c r="AH97" s="208"/>
      <c r="AI97" s="208"/>
      <c r="AJ97" s="208"/>
      <c r="AK97" s="208"/>
      <c r="AL97" s="208"/>
      <c r="AM97" s="208" t="n">
        <v>21</v>
      </c>
      <c r="AN97" s="208"/>
      <c r="AO97" s="208"/>
      <c r="AP97" s="208"/>
      <c r="AQ97" s="208"/>
      <c r="AR97" s="208"/>
      <c r="AS97" s="208"/>
      <c r="AT97" s="208"/>
      <c r="AU97" s="208"/>
      <c r="AV97" s="208"/>
      <c r="AW97" s="208"/>
      <c r="AX97" s="208"/>
      <c r="AY97" s="208"/>
      <c r="AZ97" s="208"/>
      <c r="BA97" s="208"/>
      <c r="BB97" s="208"/>
      <c r="BC97" s="208"/>
      <c r="BD97" s="208"/>
      <c r="BE97" s="208"/>
      <c r="BF97" s="208"/>
      <c r="BG97" s="208"/>
      <c r="BH97" s="208"/>
    </row>
    <row r="98" customFormat="false" ht="22.5" hidden="false" customHeight="false" outlineLevel="1" collapsed="false">
      <c r="A98" s="209" t="n">
        <v>38</v>
      </c>
      <c r="B98" s="210" t="s">
        <v>359</v>
      </c>
      <c r="C98" s="211" t="s">
        <v>360</v>
      </c>
      <c r="D98" s="212" t="s">
        <v>337</v>
      </c>
      <c r="E98" s="213" t="n">
        <v>19</v>
      </c>
      <c r="F98" s="214"/>
      <c r="G98" s="215" t="n">
        <f aca="false">ROUND(E98*F98,2)</f>
        <v>0</v>
      </c>
      <c r="H98" s="206" t="s">
        <v>331</v>
      </c>
      <c r="I98" s="207" t="s">
        <v>154</v>
      </c>
      <c r="J98" s="208"/>
      <c r="K98" s="208"/>
      <c r="L98" s="208"/>
      <c r="M98" s="208"/>
      <c r="N98" s="208"/>
      <c r="O98" s="208"/>
      <c r="P98" s="208"/>
      <c r="Q98" s="208"/>
      <c r="R98" s="208"/>
      <c r="S98" s="208"/>
      <c r="T98" s="208"/>
      <c r="U98" s="208"/>
      <c r="V98" s="208"/>
      <c r="W98" s="208"/>
      <c r="X98" s="208"/>
      <c r="Y98" s="208"/>
      <c r="Z98" s="208"/>
      <c r="AA98" s="208"/>
      <c r="AB98" s="208"/>
      <c r="AC98" s="208"/>
      <c r="AD98" s="208"/>
      <c r="AE98" s="208" t="s">
        <v>155</v>
      </c>
      <c r="AF98" s="208"/>
      <c r="AG98" s="208"/>
      <c r="AH98" s="208"/>
      <c r="AI98" s="208"/>
      <c r="AJ98" s="208"/>
      <c r="AK98" s="208"/>
      <c r="AL98" s="208"/>
      <c r="AM98" s="208" t="n">
        <v>21</v>
      </c>
      <c r="AN98" s="208"/>
      <c r="AO98" s="208"/>
      <c r="AP98" s="208"/>
      <c r="AQ98" s="208"/>
      <c r="AR98" s="208"/>
      <c r="AS98" s="208"/>
      <c r="AT98" s="208"/>
      <c r="AU98" s="208"/>
      <c r="AV98" s="208"/>
      <c r="AW98" s="208"/>
      <c r="AX98" s="208"/>
      <c r="AY98" s="208"/>
      <c r="AZ98" s="208"/>
      <c r="BA98" s="208"/>
      <c r="BB98" s="208"/>
      <c r="BC98" s="208"/>
      <c r="BD98" s="208"/>
      <c r="BE98" s="208"/>
      <c r="BF98" s="208"/>
      <c r="BG98" s="208"/>
      <c r="BH98" s="208"/>
    </row>
    <row r="99" customFormat="false" ht="22.5" hidden="false" customHeight="false" outlineLevel="1" collapsed="false">
      <c r="A99" s="209" t="n">
        <v>39</v>
      </c>
      <c r="B99" s="210" t="s">
        <v>361</v>
      </c>
      <c r="C99" s="211" t="s">
        <v>362</v>
      </c>
      <c r="D99" s="212" t="s">
        <v>337</v>
      </c>
      <c r="E99" s="213" t="n">
        <v>5</v>
      </c>
      <c r="F99" s="214"/>
      <c r="G99" s="215" t="n">
        <f aca="false">ROUND(E99*F99,2)</f>
        <v>0</v>
      </c>
      <c r="H99" s="206" t="s">
        <v>331</v>
      </c>
      <c r="I99" s="207" t="s">
        <v>154</v>
      </c>
      <c r="J99" s="208"/>
      <c r="K99" s="208"/>
      <c r="L99" s="208"/>
      <c r="M99" s="208"/>
      <c r="N99" s="208"/>
      <c r="O99" s="208"/>
      <c r="P99" s="208"/>
      <c r="Q99" s="208"/>
      <c r="R99" s="208"/>
      <c r="S99" s="208"/>
      <c r="T99" s="208"/>
      <c r="U99" s="208"/>
      <c r="V99" s="208"/>
      <c r="W99" s="208"/>
      <c r="X99" s="208"/>
      <c r="Y99" s="208"/>
      <c r="Z99" s="208"/>
      <c r="AA99" s="208"/>
      <c r="AB99" s="208"/>
      <c r="AC99" s="208"/>
      <c r="AD99" s="208"/>
      <c r="AE99" s="208" t="s">
        <v>155</v>
      </c>
      <c r="AF99" s="208"/>
      <c r="AG99" s="208"/>
      <c r="AH99" s="208"/>
      <c r="AI99" s="208"/>
      <c r="AJ99" s="208"/>
      <c r="AK99" s="208"/>
      <c r="AL99" s="208"/>
      <c r="AM99" s="208" t="n">
        <v>21</v>
      </c>
      <c r="AN99" s="208"/>
      <c r="AO99" s="208"/>
      <c r="AP99" s="208"/>
      <c r="AQ99" s="208"/>
      <c r="AR99" s="208"/>
      <c r="AS99" s="208"/>
      <c r="AT99" s="208"/>
      <c r="AU99" s="208"/>
      <c r="AV99" s="208"/>
      <c r="AW99" s="208"/>
      <c r="AX99" s="208"/>
      <c r="AY99" s="208"/>
      <c r="AZ99" s="208"/>
      <c r="BA99" s="208"/>
      <c r="BB99" s="208"/>
      <c r="BC99" s="208"/>
      <c r="BD99" s="208"/>
      <c r="BE99" s="208"/>
      <c r="BF99" s="208"/>
      <c r="BG99" s="208"/>
      <c r="BH99" s="208"/>
    </row>
    <row r="100" customFormat="false" ht="22.5" hidden="false" customHeight="false" outlineLevel="1" collapsed="false">
      <c r="A100" s="209" t="n">
        <v>40</v>
      </c>
      <c r="B100" s="210" t="s">
        <v>363</v>
      </c>
      <c r="C100" s="211" t="s">
        <v>364</v>
      </c>
      <c r="D100" s="212" t="s">
        <v>337</v>
      </c>
      <c r="E100" s="213" t="n">
        <v>22</v>
      </c>
      <c r="F100" s="214"/>
      <c r="G100" s="215" t="n">
        <f aca="false">ROUND(E100*F100,2)</f>
        <v>0</v>
      </c>
      <c r="H100" s="206" t="s">
        <v>331</v>
      </c>
      <c r="I100" s="207" t="s">
        <v>154</v>
      </c>
      <c r="J100" s="208"/>
      <c r="K100" s="208"/>
      <c r="L100" s="208"/>
      <c r="M100" s="208"/>
      <c r="N100" s="208"/>
      <c r="O100" s="208"/>
      <c r="P100" s="208"/>
      <c r="Q100" s="208"/>
      <c r="R100" s="208"/>
      <c r="S100" s="208"/>
      <c r="T100" s="208"/>
      <c r="U100" s="208"/>
      <c r="V100" s="208"/>
      <c r="W100" s="208"/>
      <c r="X100" s="208"/>
      <c r="Y100" s="208"/>
      <c r="Z100" s="208"/>
      <c r="AA100" s="208"/>
      <c r="AB100" s="208"/>
      <c r="AC100" s="208"/>
      <c r="AD100" s="208"/>
      <c r="AE100" s="208" t="s">
        <v>155</v>
      </c>
      <c r="AF100" s="208"/>
      <c r="AG100" s="208"/>
      <c r="AH100" s="208"/>
      <c r="AI100" s="208"/>
      <c r="AJ100" s="208"/>
      <c r="AK100" s="208"/>
      <c r="AL100" s="208"/>
      <c r="AM100" s="208" t="n">
        <v>21</v>
      </c>
      <c r="AN100" s="208"/>
      <c r="AO100" s="208"/>
      <c r="AP100" s="208"/>
      <c r="AQ100" s="208"/>
      <c r="AR100" s="208"/>
      <c r="AS100" s="208"/>
      <c r="AT100" s="208"/>
      <c r="AU100" s="208"/>
      <c r="AV100" s="208"/>
      <c r="AW100" s="208"/>
      <c r="AX100" s="208"/>
      <c r="AY100" s="208"/>
      <c r="AZ100" s="208"/>
      <c r="BA100" s="208"/>
      <c r="BB100" s="208"/>
      <c r="BC100" s="208"/>
      <c r="BD100" s="208"/>
      <c r="BE100" s="208"/>
      <c r="BF100" s="208"/>
      <c r="BG100" s="208"/>
      <c r="BH100" s="208"/>
    </row>
    <row r="101" customFormat="false" ht="12.75" hidden="false" customHeight="false" outlineLevel="1" collapsed="false">
      <c r="A101" s="209" t="n">
        <v>41</v>
      </c>
      <c r="B101" s="210" t="s">
        <v>365</v>
      </c>
      <c r="C101" s="211" t="s">
        <v>366</v>
      </c>
      <c r="D101" s="212" t="s">
        <v>337</v>
      </c>
      <c r="E101" s="213" t="n">
        <v>10</v>
      </c>
      <c r="F101" s="214"/>
      <c r="G101" s="215" t="n">
        <f aca="false">ROUND(E101*F101,2)</f>
        <v>0</v>
      </c>
      <c r="H101" s="206" t="s">
        <v>331</v>
      </c>
      <c r="I101" s="207" t="s">
        <v>154</v>
      </c>
      <c r="J101" s="208"/>
      <c r="K101" s="208"/>
      <c r="L101" s="208"/>
      <c r="M101" s="208"/>
      <c r="N101" s="208"/>
      <c r="O101" s="208"/>
      <c r="P101" s="208"/>
      <c r="Q101" s="208"/>
      <c r="R101" s="208"/>
      <c r="S101" s="208"/>
      <c r="T101" s="208"/>
      <c r="U101" s="208"/>
      <c r="V101" s="208"/>
      <c r="W101" s="208"/>
      <c r="X101" s="208"/>
      <c r="Y101" s="208"/>
      <c r="Z101" s="208"/>
      <c r="AA101" s="208"/>
      <c r="AB101" s="208"/>
      <c r="AC101" s="208"/>
      <c r="AD101" s="208"/>
      <c r="AE101" s="208" t="s">
        <v>155</v>
      </c>
      <c r="AF101" s="208"/>
      <c r="AG101" s="208"/>
      <c r="AH101" s="208"/>
      <c r="AI101" s="208"/>
      <c r="AJ101" s="208"/>
      <c r="AK101" s="208"/>
      <c r="AL101" s="208"/>
      <c r="AM101" s="208" t="n">
        <v>21</v>
      </c>
      <c r="AN101" s="208"/>
      <c r="AO101" s="208"/>
      <c r="AP101" s="208"/>
      <c r="AQ101" s="208"/>
      <c r="AR101" s="208"/>
      <c r="AS101" s="208"/>
      <c r="AT101" s="208"/>
      <c r="AU101" s="208"/>
      <c r="AV101" s="208"/>
      <c r="AW101" s="208"/>
      <c r="AX101" s="208"/>
      <c r="AY101" s="208"/>
      <c r="AZ101" s="208"/>
      <c r="BA101" s="208"/>
      <c r="BB101" s="208"/>
      <c r="BC101" s="208"/>
      <c r="BD101" s="208"/>
      <c r="BE101" s="208"/>
      <c r="BF101" s="208"/>
      <c r="BG101" s="208"/>
      <c r="BH101" s="208"/>
    </row>
    <row r="102" customFormat="false" ht="22.5" hidden="false" customHeight="false" outlineLevel="1" collapsed="false">
      <c r="A102" s="209" t="n">
        <v>42</v>
      </c>
      <c r="B102" s="210" t="s">
        <v>367</v>
      </c>
      <c r="C102" s="211" t="s">
        <v>368</v>
      </c>
      <c r="D102" s="212" t="s">
        <v>337</v>
      </c>
      <c r="E102" s="213" t="n">
        <v>8</v>
      </c>
      <c r="F102" s="214"/>
      <c r="G102" s="215" t="n">
        <f aca="false">ROUND(E102*F102,2)</f>
        <v>0</v>
      </c>
      <c r="H102" s="206" t="s">
        <v>331</v>
      </c>
      <c r="I102" s="207" t="s">
        <v>154</v>
      </c>
      <c r="J102" s="208"/>
      <c r="K102" s="208"/>
      <c r="L102" s="208"/>
      <c r="M102" s="208"/>
      <c r="N102" s="208"/>
      <c r="O102" s="208"/>
      <c r="P102" s="208"/>
      <c r="Q102" s="208"/>
      <c r="R102" s="208"/>
      <c r="S102" s="208"/>
      <c r="T102" s="208"/>
      <c r="U102" s="208"/>
      <c r="V102" s="208"/>
      <c r="W102" s="208"/>
      <c r="X102" s="208"/>
      <c r="Y102" s="208"/>
      <c r="Z102" s="208"/>
      <c r="AA102" s="208"/>
      <c r="AB102" s="208"/>
      <c r="AC102" s="208"/>
      <c r="AD102" s="208"/>
      <c r="AE102" s="208" t="s">
        <v>155</v>
      </c>
      <c r="AF102" s="208"/>
      <c r="AG102" s="208"/>
      <c r="AH102" s="208"/>
      <c r="AI102" s="208"/>
      <c r="AJ102" s="208"/>
      <c r="AK102" s="208"/>
      <c r="AL102" s="208"/>
      <c r="AM102" s="208" t="n">
        <v>21</v>
      </c>
      <c r="AN102" s="208"/>
      <c r="AO102" s="208"/>
      <c r="AP102" s="208"/>
      <c r="AQ102" s="208"/>
      <c r="AR102" s="208"/>
      <c r="AS102" s="208"/>
      <c r="AT102" s="208"/>
      <c r="AU102" s="208"/>
      <c r="AV102" s="208"/>
      <c r="AW102" s="208"/>
      <c r="AX102" s="208"/>
      <c r="AY102" s="208"/>
      <c r="AZ102" s="208"/>
      <c r="BA102" s="208"/>
      <c r="BB102" s="208"/>
      <c r="BC102" s="208"/>
      <c r="BD102" s="208"/>
      <c r="BE102" s="208"/>
      <c r="BF102" s="208"/>
      <c r="BG102" s="208"/>
      <c r="BH102" s="208"/>
    </row>
    <row r="103" customFormat="false" ht="22.5" hidden="false" customHeight="false" outlineLevel="1" collapsed="false">
      <c r="A103" s="209" t="n">
        <v>43</v>
      </c>
      <c r="B103" s="210" t="s">
        <v>369</v>
      </c>
      <c r="C103" s="211" t="s">
        <v>370</v>
      </c>
      <c r="D103" s="212" t="s">
        <v>337</v>
      </c>
      <c r="E103" s="213" t="n">
        <v>4</v>
      </c>
      <c r="F103" s="214"/>
      <c r="G103" s="215" t="n">
        <f aca="false">ROUND(E103*F103,2)</f>
        <v>0</v>
      </c>
      <c r="H103" s="206" t="s">
        <v>331</v>
      </c>
      <c r="I103" s="207" t="s">
        <v>154</v>
      </c>
      <c r="J103" s="208"/>
      <c r="K103" s="208"/>
      <c r="L103" s="208"/>
      <c r="M103" s="208"/>
      <c r="N103" s="208"/>
      <c r="O103" s="208"/>
      <c r="P103" s="208"/>
      <c r="Q103" s="208"/>
      <c r="R103" s="208"/>
      <c r="S103" s="208"/>
      <c r="T103" s="208"/>
      <c r="U103" s="208"/>
      <c r="V103" s="208"/>
      <c r="W103" s="208"/>
      <c r="X103" s="208"/>
      <c r="Y103" s="208"/>
      <c r="Z103" s="208"/>
      <c r="AA103" s="208"/>
      <c r="AB103" s="208"/>
      <c r="AC103" s="208"/>
      <c r="AD103" s="208"/>
      <c r="AE103" s="208" t="s">
        <v>155</v>
      </c>
      <c r="AF103" s="208"/>
      <c r="AG103" s="208"/>
      <c r="AH103" s="208"/>
      <c r="AI103" s="208"/>
      <c r="AJ103" s="208"/>
      <c r="AK103" s="208"/>
      <c r="AL103" s="208"/>
      <c r="AM103" s="208" t="n">
        <v>21</v>
      </c>
      <c r="AN103" s="208"/>
      <c r="AO103" s="208"/>
      <c r="AP103" s="208"/>
      <c r="AQ103" s="208"/>
      <c r="AR103" s="208"/>
      <c r="AS103" s="208"/>
      <c r="AT103" s="208"/>
      <c r="AU103" s="208"/>
      <c r="AV103" s="208"/>
      <c r="AW103" s="208"/>
      <c r="AX103" s="208"/>
      <c r="AY103" s="208"/>
      <c r="AZ103" s="208"/>
      <c r="BA103" s="208"/>
      <c r="BB103" s="208"/>
      <c r="BC103" s="208"/>
      <c r="BD103" s="208"/>
      <c r="BE103" s="208"/>
      <c r="BF103" s="208"/>
      <c r="BG103" s="208"/>
      <c r="BH103" s="208"/>
    </row>
    <row r="104" customFormat="false" ht="22.5" hidden="false" customHeight="false" outlineLevel="1" collapsed="false">
      <c r="A104" s="209" t="n">
        <v>44</v>
      </c>
      <c r="B104" s="210" t="s">
        <v>371</v>
      </c>
      <c r="C104" s="211" t="s">
        <v>372</v>
      </c>
      <c r="D104" s="212" t="s">
        <v>337</v>
      </c>
      <c r="E104" s="213" t="n">
        <v>11</v>
      </c>
      <c r="F104" s="214"/>
      <c r="G104" s="215" t="n">
        <f aca="false">ROUND(E104*F104,2)</f>
        <v>0</v>
      </c>
      <c r="H104" s="206" t="s">
        <v>331</v>
      </c>
      <c r="I104" s="207" t="s">
        <v>154</v>
      </c>
      <c r="J104" s="208"/>
      <c r="K104" s="208"/>
      <c r="L104" s="208"/>
      <c r="M104" s="208"/>
      <c r="N104" s="208"/>
      <c r="O104" s="208"/>
      <c r="P104" s="208"/>
      <c r="Q104" s="208"/>
      <c r="R104" s="208"/>
      <c r="S104" s="208"/>
      <c r="T104" s="208"/>
      <c r="U104" s="208"/>
      <c r="V104" s="208"/>
      <c r="W104" s="208"/>
      <c r="X104" s="208"/>
      <c r="Y104" s="208"/>
      <c r="Z104" s="208"/>
      <c r="AA104" s="208"/>
      <c r="AB104" s="208"/>
      <c r="AC104" s="208"/>
      <c r="AD104" s="208"/>
      <c r="AE104" s="208" t="s">
        <v>155</v>
      </c>
      <c r="AF104" s="208"/>
      <c r="AG104" s="208"/>
      <c r="AH104" s="208"/>
      <c r="AI104" s="208"/>
      <c r="AJ104" s="208"/>
      <c r="AK104" s="208"/>
      <c r="AL104" s="208"/>
      <c r="AM104" s="208" t="n">
        <v>21</v>
      </c>
      <c r="AN104" s="208"/>
      <c r="AO104" s="208"/>
      <c r="AP104" s="208"/>
      <c r="AQ104" s="208"/>
      <c r="AR104" s="208"/>
      <c r="AS104" s="208"/>
      <c r="AT104" s="208"/>
      <c r="AU104" s="208"/>
      <c r="AV104" s="208"/>
      <c r="AW104" s="208"/>
      <c r="AX104" s="208"/>
      <c r="AY104" s="208"/>
      <c r="AZ104" s="208"/>
      <c r="BA104" s="208"/>
      <c r="BB104" s="208"/>
      <c r="BC104" s="208"/>
      <c r="BD104" s="208"/>
      <c r="BE104" s="208"/>
      <c r="BF104" s="208"/>
      <c r="BG104" s="208"/>
      <c r="BH104" s="208"/>
    </row>
    <row r="105" customFormat="false" ht="22.5" hidden="false" customHeight="false" outlineLevel="1" collapsed="false">
      <c r="A105" s="209" t="n">
        <v>45</v>
      </c>
      <c r="B105" s="210" t="s">
        <v>373</v>
      </c>
      <c r="C105" s="211" t="s">
        <v>374</v>
      </c>
      <c r="D105" s="212" t="s">
        <v>337</v>
      </c>
      <c r="E105" s="213" t="n">
        <v>13</v>
      </c>
      <c r="F105" s="214"/>
      <c r="G105" s="215" t="n">
        <f aca="false">ROUND(E105*F105,2)</f>
        <v>0</v>
      </c>
      <c r="H105" s="206" t="s">
        <v>331</v>
      </c>
      <c r="I105" s="207" t="s">
        <v>154</v>
      </c>
      <c r="J105" s="208"/>
      <c r="K105" s="208"/>
      <c r="L105" s="208"/>
      <c r="M105" s="208"/>
      <c r="N105" s="208"/>
      <c r="O105" s="208"/>
      <c r="P105" s="208"/>
      <c r="Q105" s="208"/>
      <c r="R105" s="208"/>
      <c r="S105" s="208"/>
      <c r="T105" s="208"/>
      <c r="U105" s="208"/>
      <c r="V105" s="208"/>
      <c r="W105" s="208"/>
      <c r="X105" s="208"/>
      <c r="Y105" s="208"/>
      <c r="Z105" s="208"/>
      <c r="AA105" s="208"/>
      <c r="AB105" s="208"/>
      <c r="AC105" s="208"/>
      <c r="AD105" s="208"/>
      <c r="AE105" s="208" t="s">
        <v>155</v>
      </c>
      <c r="AF105" s="208"/>
      <c r="AG105" s="208"/>
      <c r="AH105" s="208"/>
      <c r="AI105" s="208"/>
      <c r="AJ105" s="208"/>
      <c r="AK105" s="208"/>
      <c r="AL105" s="208"/>
      <c r="AM105" s="208" t="n">
        <v>21</v>
      </c>
      <c r="AN105" s="208"/>
      <c r="AO105" s="208"/>
      <c r="AP105" s="208"/>
      <c r="AQ105" s="208"/>
      <c r="AR105" s="208"/>
      <c r="AS105" s="208"/>
      <c r="AT105" s="208"/>
      <c r="AU105" s="208"/>
      <c r="AV105" s="208"/>
      <c r="AW105" s="208"/>
      <c r="AX105" s="208"/>
      <c r="AY105" s="208"/>
      <c r="AZ105" s="208"/>
      <c r="BA105" s="208"/>
      <c r="BB105" s="208"/>
      <c r="BC105" s="208"/>
      <c r="BD105" s="208"/>
      <c r="BE105" s="208"/>
      <c r="BF105" s="208"/>
      <c r="BG105" s="208"/>
      <c r="BH105" s="208"/>
    </row>
    <row r="106" customFormat="false" ht="12.75" hidden="false" customHeight="false" outlineLevel="1" collapsed="false">
      <c r="A106" s="209" t="n">
        <v>46</v>
      </c>
      <c r="B106" s="210" t="s">
        <v>375</v>
      </c>
      <c r="C106" s="211" t="s">
        <v>376</v>
      </c>
      <c r="D106" s="212" t="s">
        <v>337</v>
      </c>
      <c r="E106" s="213" t="n">
        <v>14</v>
      </c>
      <c r="F106" s="214"/>
      <c r="G106" s="215" t="n">
        <f aca="false">ROUND(E106*F106,2)</f>
        <v>0</v>
      </c>
      <c r="H106" s="206" t="s">
        <v>331</v>
      </c>
      <c r="I106" s="207" t="s">
        <v>154</v>
      </c>
      <c r="J106" s="208"/>
      <c r="K106" s="208"/>
      <c r="L106" s="208"/>
      <c r="M106" s="208"/>
      <c r="N106" s="208"/>
      <c r="O106" s="208"/>
      <c r="P106" s="208"/>
      <c r="Q106" s="208"/>
      <c r="R106" s="208"/>
      <c r="S106" s="208"/>
      <c r="T106" s="208"/>
      <c r="U106" s="208"/>
      <c r="V106" s="208"/>
      <c r="W106" s="208"/>
      <c r="X106" s="208"/>
      <c r="Y106" s="208"/>
      <c r="Z106" s="208"/>
      <c r="AA106" s="208"/>
      <c r="AB106" s="208"/>
      <c r="AC106" s="208"/>
      <c r="AD106" s="208"/>
      <c r="AE106" s="208" t="s">
        <v>155</v>
      </c>
      <c r="AF106" s="208"/>
      <c r="AG106" s="208"/>
      <c r="AH106" s="208"/>
      <c r="AI106" s="208"/>
      <c r="AJ106" s="208"/>
      <c r="AK106" s="208"/>
      <c r="AL106" s="208"/>
      <c r="AM106" s="208" t="n">
        <v>21</v>
      </c>
      <c r="AN106" s="208"/>
      <c r="AO106" s="208"/>
      <c r="AP106" s="208"/>
      <c r="AQ106" s="208"/>
      <c r="AR106" s="208"/>
      <c r="AS106" s="208"/>
      <c r="AT106" s="208"/>
      <c r="AU106" s="208"/>
      <c r="AV106" s="208"/>
      <c r="AW106" s="208"/>
      <c r="AX106" s="208"/>
      <c r="AY106" s="208"/>
      <c r="AZ106" s="208"/>
      <c r="BA106" s="208"/>
      <c r="BB106" s="208"/>
      <c r="BC106" s="208"/>
      <c r="BD106" s="208"/>
      <c r="BE106" s="208"/>
      <c r="BF106" s="208"/>
      <c r="BG106" s="208"/>
      <c r="BH106" s="208"/>
    </row>
    <row r="107" customFormat="false" ht="12.75" hidden="false" customHeight="false" outlineLevel="1" collapsed="false">
      <c r="A107" s="209" t="n">
        <v>47</v>
      </c>
      <c r="B107" s="210" t="s">
        <v>377</v>
      </c>
      <c r="C107" s="211" t="s">
        <v>378</v>
      </c>
      <c r="D107" s="212" t="s">
        <v>337</v>
      </c>
      <c r="E107" s="213" t="n">
        <v>66</v>
      </c>
      <c r="F107" s="214"/>
      <c r="G107" s="215" t="n">
        <f aca="false">ROUND(E107*F107,2)</f>
        <v>0</v>
      </c>
      <c r="H107" s="206" t="s">
        <v>331</v>
      </c>
      <c r="I107" s="207" t="s">
        <v>154</v>
      </c>
      <c r="J107" s="208"/>
      <c r="K107" s="208"/>
      <c r="L107" s="208"/>
      <c r="M107" s="208"/>
      <c r="N107" s="208"/>
      <c r="O107" s="208"/>
      <c r="P107" s="208"/>
      <c r="Q107" s="208"/>
      <c r="R107" s="208"/>
      <c r="S107" s="208"/>
      <c r="T107" s="208"/>
      <c r="U107" s="208"/>
      <c r="V107" s="208"/>
      <c r="W107" s="208"/>
      <c r="X107" s="208"/>
      <c r="Y107" s="208"/>
      <c r="Z107" s="208"/>
      <c r="AA107" s="208"/>
      <c r="AB107" s="208"/>
      <c r="AC107" s="208"/>
      <c r="AD107" s="208"/>
      <c r="AE107" s="208" t="s">
        <v>155</v>
      </c>
      <c r="AF107" s="208"/>
      <c r="AG107" s="208"/>
      <c r="AH107" s="208"/>
      <c r="AI107" s="208"/>
      <c r="AJ107" s="208"/>
      <c r="AK107" s="208"/>
      <c r="AL107" s="208"/>
      <c r="AM107" s="208" t="n">
        <v>21</v>
      </c>
      <c r="AN107" s="208"/>
      <c r="AO107" s="208"/>
      <c r="AP107" s="208"/>
      <c r="AQ107" s="208"/>
      <c r="AR107" s="208"/>
      <c r="AS107" s="208"/>
      <c r="AT107" s="208"/>
      <c r="AU107" s="208"/>
      <c r="AV107" s="208"/>
      <c r="AW107" s="208"/>
      <c r="AX107" s="208"/>
      <c r="AY107" s="208"/>
      <c r="AZ107" s="208"/>
      <c r="BA107" s="208"/>
      <c r="BB107" s="208"/>
      <c r="BC107" s="208"/>
      <c r="BD107" s="208"/>
      <c r="BE107" s="208"/>
      <c r="BF107" s="208"/>
      <c r="BG107" s="208"/>
      <c r="BH107" s="208"/>
    </row>
    <row r="108" customFormat="false" ht="12.75" hidden="false" customHeight="false" outlineLevel="1" collapsed="false">
      <c r="A108" s="209" t="n">
        <v>48</v>
      </c>
      <c r="B108" s="210" t="s">
        <v>379</v>
      </c>
      <c r="C108" s="211" t="s">
        <v>380</v>
      </c>
      <c r="D108" s="212" t="s">
        <v>381</v>
      </c>
      <c r="E108" s="213" t="n">
        <v>3</v>
      </c>
      <c r="F108" s="214"/>
      <c r="G108" s="215" t="n">
        <f aca="false">ROUND(E108*F108,2)</f>
        <v>0</v>
      </c>
      <c r="H108" s="206"/>
      <c r="I108" s="207" t="s">
        <v>313</v>
      </c>
      <c r="J108" s="208"/>
      <c r="K108" s="208"/>
      <c r="L108" s="208"/>
      <c r="M108" s="208"/>
      <c r="N108" s="208"/>
      <c r="O108" s="208"/>
      <c r="P108" s="208"/>
      <c r="Q108" s="208"/>
      <c r="R108" s="208"/>
      <c r="S108" s="208"/>
      <c r="T108" s="208"/>
      <c r="U108" s="208"/>
      <c r="V108" s="208"/>
      <c r="W108" s="208"/>
      <c r="X108" s="208"/>
      <c r="Y108" s="208"/>
      <c r="Z108" s="208"/>
      <c r="AA108" s="208"/>
      <c r="AB108" s="208"/>
      <c r="AC108" s="208"/>
      <c r="AD108" s="208"/>
      <c r="AE108" s="208" t="s">
        <v>314</v>
      </c>
      <c r="AF108" s="208" t="n">
        <v>12</v>
      </c>
      <c r="AG108" s="208"/>
      <c r="AH108" s="208"/>
      <c r="AI108" s="208"/>
      <c r="AJ108" s="208"/>
      <c r="AK108" s="208"/>
      <c r="AL108" s="208"/>
      <c r="AM108" s="208" t="n">
        <v>21</v>
      </c>
      <c r="AN108" s="208"/>
      <c r="AO108" s="208"/>
      <c r="AP108" s="208"/>
      <c r="AQ108" s="208"/>
      <c r="AR108" s="208"/>
      <c r="AS108" s="208"/>
      <c r="AT108" s="208"/>
      <c r="AU108" s="208"/>
      <c r="AV108" s="208"/>
      <c r="AW108" s="208"/>
      <c r="AX108" s="208"/>
      <c r="AY108" s="208"/>
      <c r="AZ108" s="208"/>
      <c r="BA108" s="208"/>
      <c r="BB108" s="208"/>
      <c r="BC108" s="208"/>
      <c r="BD108" s="208"/>
      <c r="BE108" s="208"/>
      <c r="BF108" s="208"/>
      <c r="BG108" s="208"/>
      <c r="BH108" s="208"/>
    </row>
    <row r="109" customFormat="false" ht="12.75" hidden="false" customHeight="false" outlineLevel="0" collapsed="false">
      <c r="A109" s="196" t="s">
        <v>147</v>
      </c>
      <c r="B109" s="197" t="s">
        <v>87</v>
      </c>
      <c r="C109" s="198" t="s">
        <v>88</v>
      </c>
      <c r="D109" s="199"/>
      <c r="E109" s="200"/>
      <c r="F109" s="220" t="n">
        <f aca="false">SUM(G110:G110)</f>
        <v>0</v>
      </c>
      <c r="G109" s="220"/>
      <c r="H109" s="202"/>
      <c r="I109" s="203"/>
      <c r="AE109" s="0" t="s">
        <v>148</v>
      </c>
    </row>
    <row r="110" customFormat="false" ht="12.75" hidden="false" customHeight="false" outlineLevel="1" collapsed="false">
      <c r="A110" s="209" t="n">
        <v>49</v>
      </c>
      <c r="B110" s="210" t="s">
        <v>382</v>
      </c>
      <c r="C110" s="211" t="s">
        <v>383</v>
      </c>
      <c r="D110" s="212" t="s">
        <v>221</v>
      </c>
      <c r="E110" s="213" t="n">
        <v>854.37</v>
      </c>
      <c r="F110" s="214"/>
      <c r="G110" s="215" t="n">
        <f aca="false">ROUND(E110*F110,2)</f>
        <v>0</v>
      </c>
      <c r="H110" s="206"/>
      <c r="I110" s="207" t="s">
        <v>313</v>
      </c>
      <c r="J110" s="208"/>
      <c r="K110" s="208"/>
      <c r="L110" s="208"/>
      <c r="M110" s="208"/>
      <c r="N110" s="208"/>
      <c r="O110" s="208"/>
      <c r="P110" s="208"/>
      <c r="Q110" s="208"/>
      <c r="R110" s="208"/>
      <c r="S110" s="208"/>
      <c r="T110" s="208"/>
      <c r="U110" s="208"/>
      <c r="V110" s="208"/>
      <c r="W110" s="208"/>
      <c r="X110" s="208"/>
      <c r="Y110" s="208"/>
      <c r="Z110" s="208"/>
      <c r="AA110" s="208"/>
      <c r="AB110" s="208"/>
      <c r="AC110" s="208"/>
      <c r="AD110" s="208"/>
      <c r="AE110" s="208" t="s">
        <v>314</v>
      </c>
      <c r="AF110" s="208" t="n">
        <v>1</v>
      </c>
      <c r="AG110" s="208"/>
      <c r="AH110" s="208"/>
      <c r="AI110" s="208"/>
      <c r="AJ110" s="208"/>
      <c r="AK110" s="208"/>
      <c r="AL110" s="208"/>
      <c r="AM110" s="208" t="n">
        <v>21</v>
      </c>
      <c r="AN110" s="208"/>
      <c r="AO110" s="208"/>
      <c r="AP110" s="208"/>
      <c r="AQ110" s="208"/>
      <c r="AR110" s="208"/>
      <c r="AS110" s="208"/>
      <c r="AT110" s="208"/>
      <c r="AU110" s="208"/>
      <c r="AV110" s="208"/>
      <c r="AW110" s="208"/>
      <c r="AX110" s="208"/>
      <c r="AY110" s="208"/>
      <c r="AZ110" s="208"/>
      <c r="BA110" s="208"/>
      <c r="BB110" s="208"/>
      <c r="BC110" s="208"/>
      <c r="BD110" s="208"/>
      <c r="BE110" s="208"/>
      <c r="BF110" s="208"/>
      <c r="BG110" s="208"/>
      <c r="BH110" s="208"/>
    </row>
    <row r="111" customFormat="false" ht="12.75" hidden="false" customHeight="false" outlineLevel="0" collapsed="false">
      <c r="A111" s="196" t="s">
        <v>147</v>
      </c>
      <c r="B111" s="197" t="s">
        <v>89</v>
      </c>
      <c r="C111" s="198" t="s">
        <v>90</v>
      </c>
      <c r="D111" s="199"/>
      <c r="E111" s="200"/>
      <c r="F111" s="220" t="n">
        <f aca="false">SUM(G112:G113)</f>
        <v>0</v>
      </c>
      <c r="G111" s="220"/>
      <c r="H111" s="202"/>
      <c r="I111" s="203"/>
      <c r="AE111" s="0" t="s">
        <v>148</v>
      </c>
    </row>
    <row r="112" customFormat="false" ht="12.75" hidden="false" customHeight="false" outlineLevel="1" collapsed="false">
      <c r="A112" s="209" t="n">
        <v>50</v>
      </c>
      <c r="B112" s="210" t="s">
        <v>384</v>
      </c>
      <c r="C112" s="211" t="s">
        <v>385</v>
      </c>
      <c r="D112" s="212" t="s">
        <v>273</v>
      </c>
      <c r="E112" s="213" t="n">
        <v>35</v>
      </c>
      <c r="F112" s="214"/>
      <c r="G112" s="215" t="n">
        <f aca="false">ROUND(E112*F112,2)</f>
        <v>0</v>
      </c>
      <c r="H112" s="206"/>
      <c r="I112" s="207" t="s">
        <v>313</v>
      </c>
      <c r="J112" s="208"/>
      <c r="K112" s="208"/>
      <c r="L112" s="208"/>
      <c r="M112" s="208"/>
      <c r="N112" s="208"/>
      <c r="O112" s="208"/>
      <c r="P112" s="208"/>
      <c r="Q112" s="208"/>
      <c r="R112" s="208"/>
      <c r="S112" s="208"/>
      <c r="T112" s="208"/>
      <c r="U112" s="208"/>
      <c r="V112" s="208"/>
      <c r="W112" s="208"/>
      <c r="X112" s="208"/>
      <c r="Y112" s="208"/>
      <c r="Z112" s="208"/>
      <c r="AA112" s="208"/>
      <c r="AB112" s="208"/>
      <c r="AC112" s="208"/>
      <c r="AD112" s="208"/>
      <c r="AE112" s="208" t="s">
        <v>155</v>
      </c>
      <c r="AF112" s="208"/>
      <c r="AG112" s="208"/>
      <c r="AH112" s="208"/>
      <c r="AI112" s="208"/>
      <c r="AJ112" s="208"/>
      <c r="AK112" s="208"/>
      <c r="AL112" s="208"/>
      <c r="AM112" s="208" t="n">
        <v>21</v>
      </c>
      <c r="AN112" s="208"/>
      <c r="AO112" s="208"/>
      <c r="AP112" s="208"/>
      <c r="AQ112" s="208"/>
      <c r="AR112" s="208"/>
      <c r="AS112" s="208"/>
      <c r="AT112" s="208"/>
      <c r="AU112" s="208"/>
      <c r="AV112" s="208"/>
      <c r="AW112" s="208"/>
      <c r="AX112" s="208"/>
      <c r="AY112" s="208"/>
      <c r="AZ112" s="208"/>
      <c r="BA112" s="208"/>
      <c r="BB112" s="208"/>
      <c r="BC112" s="208"/>
      <c r="BD112" s="208"/>
      <c r="BE112" s="208"/>
      <c r="BF112" s="208"/>
      <c r="BG112" s="208"/>
      <c r="BH112" s="208"/>
    </row>
    <row r="113" customFormat="false" ht="12.75" hidden="false" customHeight="false" outlineLevel="1" collapsed="false">
      <c r="A113" s="209" t="n">
        <v>51</v>
      </c>
      <c r="B113" s="210" t="s">
        <v>386</v>
      </c>
      <c r="C113" s="211" t="s">
        <v>387</v>
      </c>
      <c r="D113" s="212" t="s">
        <v>381</v>
      </c>
      <c r="E113" s="213" t="n">
        <v>10</v>
      </c>
      <c r="F113" s="214"/>
      <c r="G113" s="215" t="n">
        <f aca="false">ROUND(E113*F113,2)</f>
        <v>0</v>
      </c>
      <c r="H113" s="206"/>
      <c r="I113" s="207" t="s">
        <v>313</v>
      </c>
      <c r="J113" s="208"/>
      <c r="K113" s="208"/>
      <c r="L113" s="208"/>
      <c r="M113" s="208"/>
      <c r="N113" s="208"/>
      <c r="O113" s="208"/>
      <c r="P113" s="208"/>
      <c r="Q113" s="208"/>
      <c r="R113" s="208"/>
      <c r="S113" s="208"/>
      <c r="T113" s="208"/>
      <c r="U113" s="208"/>
      <c r="V113" s="208"/>
      <c r="W113" s="208"/>
      <c r="X113" s="208"/>
      <c r="Y113" s="208"/>
      <c r="Z113" s="208"/>
      <c r="AA113" s="208"/>
      <c r="AB113" s="208"/>
      <c r="AC113" s="208"/>
      <c r="AD113" s="208"/>
      <c r="AE113" s="208" t="s">
        <v>155</v>
      </c>
      <c r="AF113" s="208"/>
      <c r="AG113" s="208"/>
      <c r="AH113" s="208"/>
      <c r="AI113" s="208"/>
      <c r="AJ113" s="208"/>
      <c r="AK113" s="208"/>
      <c r="AL113" s="208"/>
      <c r="AM113" s="208" t="n">
        <v>21</v>
      </c>
      <c r="AN113" s="208"/>
      <c r="AO113" s="208"/>
      <c r="AP113" s="208"/>
      <c r="AQ113" s="208"/>
      <c r="AR113" s="208"/>
      <c r="AS113" s="208"/>
      <c r="AT113" s="208"/>
      <c r="AU113" s="208"/>
      <c r="AV113" s="208"/>
      <c r="AW113" s="208"/>
      <c r="AX113" s="208"/>
      <c r="AY113" s="208"/>
      <c r="AZ113" s="208"/>
      <c r="BA113" s="208"/>
      <c r="BB113" s="208"/>
      <c r="BC113" s="208"/>
      <c r="BD113" s="208"/>
      <c r="BE113" s="208"/>
      <c r="BF113" s="208"/>
      <c r="BG113" s="208"/>
      <c r="BH113" s="208"/>
    </row>
    <row r="114" customFormat="false" ht="12.75" hidden="false" customHeight="false" outlineLevel="0" collapsed="false">
      <c r="A114" s="196" t="s">
        <v>147</v>
      </c>
      <c r="B114" s="197" t="s">
        <v>95</v>
      </c>
      <c r="C114" s="198" t="s">
        <v>96</v>
      </c>
      <c r="D114" s="199"/>
      <c r="E114" s="200"/>
      <c r="F114" s="220" t="n">
        <f aca="false">SUM(G115:G118)</f>
        <v>0</v>
      </c>
      <c r="G114" s="220"/>
      <c r="H114" s="202"/>
      <c r="I114" s="203"/>
      <c r="AE114" s="0" t="s">
        <v>148</v>
      </c>
    </row>
    <row r="115" customFormat="false" ht="12.75" hidden="false" customHeight="true" outlineLevel="1" collapsed="false">
      <c r="A115" s="204"/>
      <c r="B115" s="205" t="s">
        <v>388</v>
      </c>
      <c r="C115" s="205"/>
      <c r="D115" s="205"/>
      <c r="E115" s="205"/>
      <c r="F115" s="205"/>
      <c r="G115" s="205"/>
      <c r="H115" s="206"/>
      <c r="I115" s="207"/>
      <c r="J115" s="208"/>
      <c r="K115" s="208"/>
      <c r="L115" s="208"/>
      <c r="M115" s="208"/>
      <c r="N115" s="208"/>
      <c r="O115" s="208"/>
      <c r="P115" s="208"/>
      <c r="Q115" s="208"/>
      <c r="R115" s="208"/>
      <c r="S115" s="208"/>
      <c r="T115" s="208"/>
      <c r="U115" s="208"/>
      <c r="V115" s="208"/>
      <c r="W115" s="208"/>
      <c r="X115" s="208"/>
      <c r="Y115" s="208"/>
      <c r="Z115" s="208"/>
      <c r="AA115" s="208"/>
      <c r="AB115" s="208"/>
      <c r="AC115" s="208" t="n">
        <v>0</v>
      </c>
      <c r="AD115" s="208"/>
      <c r="AE115" s="208"/>
      <c r="AF115" s="208"/>
      <c r="AG115" s="208"/>
      <c r="AH115" s="208"/>
      <c r="AI115" s="208"/>
      <c r="AJ115" s="208"/>
      <c r="AK115" s="208"/>
      <c r="AL115" s="208"/>
      <c r="AM115" s="208"/>
      <c r="AN115" s="208"/>
      <c r="AO115" s="208"/>
      <c r="AP115" s="208"/>
      <c r="AQ115" s="208"/>
      <c r="AR115" s="208"/>
      <c r="AS115" s="208"/>
      <c r="AT115" s="208"/>
      <c r="AU115" s="208"/>
      <c r="AV115" s="208"/>
      <c r="AW115" s="208"/>
      <c r="AX115" s="208"/>
      <c r="AY115" s="208"/>
      <c r="AZ115" s="208"/>
      <c r="BA115" s="208"/>
      <c r="BB115" s="208"/>
      <c r="BC115" s="208"/>
      <c r="BD115" s="208"/>
      <c r="BE115" s="208"/>
      <c r="BF115" s="208"/>
      <c r="BG115" s="208"/>
      <c r="BH115" s="208"/>
    </row>
    <row r="116" customFormat="false" ht="12.75" hidden="false" customHeight="true" outlineLevel="1" collapsed="false">
      <c r="A116" s="204"/>
      <c r="B116" s="219" t="s">
        <v>389</v>
      </c>
      <c r="C116" s="219"/>
      <c r="D116" s="219"/>
      <c r="E116" s="219"/>
      <c r="F116" s="219"/>
      <c r="G116" s="219"/>
      <c r="H116" s="206"/>
      <c r="I116" s="207"/>
      <c r="J116" s="208"/>
      <c r="K116" s="208"/>
      <c r="L116" s="208"/>
      <c r="M116" s="208"/>
      <c r="N116" s="208"/>
      <c r="O116" s="208"/>
      <c r="P116" s="208"/>
      <c r="Q116" s="208"/>
      <c r="R116" s="208"/>
      <c r="S116" s="208"/>
      <c r="T116" s="208"/>
      <c r="U116" s="208"/>
      <c r="V116" s="208"/>
      <c r="W116" s="208"/>
      <c r="X116" s="208"/>
      <c r="Y116" s="208"/>
      <c r="Z116" s="208"/>
      <c r="AA116" s="208"/>
      <c r="AB116" s="208"/>
      <c r="AC116" s="208"/>
      <c r="AD116" s="208"/>
      <c r="AE116" s="208" t="s">
        <v>173</v>
      </c>
      <c r="AF116" s="208"/>
      <c r="AG116" s="208"/>
      <c r="AH116" s="208"/>
      <c r="AI116" s="208"/>
      <c r="AJ116" s="208"/>
      <c r="AK116" s="208"/>
      <c r="AL116" s="208"/>
      <c r="AM116" s="208"/>
      <c r="AN116" s="208"/>
      <c r="AO116" s="208"/>
      <c r="AP116" s="208"/>
      <c r="AQ116" s="208"/>
      <c r="AR116" s="208"/>
      <c r="AS116" s="208"/>
      <c r="AT116" s="208"/>
      <c r="AU116" s="208"/>
      <c r="AV116" s="208"/>
      <c r="AW116" s="208"/>
      <c r="AX116" s="208"/>
      <c r="AY116" s="208"/>
      <c r="AZ116" s="208"/>
      <c r="BA116" s="208"/>
      <c r="BB116" s="208"/>
      <c r="BC116" s="208"/>
      <c r="BD116" s="208"/>
      <c r="BE116" s="208"/>
      <c r="BF116" s="208"/>
      <c r="BG116" s="208"/>
      <c r="BH116" s="208"/>
    </row>
    <row r="117" customFormat="false" ht="12.75" hidden="false" customHeight="false" outlineLevel="1" collapsed="false">
      <c r="A117" s="209" t="n">
        <v>52</v>
      </c>
      <c r="B117" s="210" t="s">
        <v>390</v>
      </c>
      <c r="C117" s="211" t="s">
        <v>391</v>
      </c>
      <c r="D117" s="212" t="s">
        <v>392</v>
      </c>
      <c r="E117" s="213" t="n">
        <v>1807.13263</v>
      </c>
      <c r="F117" s="214"/>
      <c r="G117" s="215" t="n">
        <f aca="false">ROUND(E117*F117,2)</f>
        <v>0</v>
      </c>
      <c r="H117" s="206" t="s">
        <v>323</v>
      </c>
      <c r="I117" s="207" t="s">
        <v>154</v>
      </c>
      <c r="J117" s="208"/>
      <c r="K117" s="208"/>
      <c r="L117" s="208"/>
      <c r="M117" s="208"/>
      <c r="N117" s="208"/>
      <c r="O117" s="208"/>
      <c r="P117" s="208"/>
      <c r="Q117" s="208"/>
      <c r="R117" s="208"/>
      <c r="S117" s="208"/>
      <c r="T117" s="208"/>
      <c r="U117" s="208"/>
      <c r="V117" s="208"/>
      <c r="W117" s="208"/>
      <c r="X117" s="208"/>
      <c r="Y117" s="208"/>
      <c r="Z117" s="208"/>
      <c r="AA117" s="208"/>
      <c r="AB117" s="208"/>
      <c r="AC117" s="208"/>
      <c r="AD117" s="208"/>
      <c r="AE117" s="208" t="s">
        <v>155</v>
      </c>
      <c r="AF117" s="208"/>
      <c r="AG117" s="208"/>
      <c r="AH117" s="208"/>
      <c r="AI117" s="208"/>
      <c r="AJ117" s="208"/>
      <c r="AK117" s="208"/>
      <c r="AL117" s="208"/>
      <c r="AM117" s="208" t="n">
        <v>21</v>
      </c>
      <c r="AN117" s="208"/>
      <c r="AO117" s="208"/>
      <c r="AP117" s="208"/>
      <c r="AQ117" s="208"/>
      <c r="AR117" s="208"/>
      <c r="AS117" s="208"/>
      <c r="AT117" s="208"/>
      <c r="AU117" s="208"/>
      <c r="AV117" s="208"/>
      <c r="AW117" s="208"/>
      <c r="AX117" s="208"/>
      <c r="AY117" s="208"/>
      <c r="AZ117" s="208"/>
      <c r="BA117" s="208"/>
      <c r="BB117" s="208"/>
      <c r="BC117" s="208"/>
      <c r="BD117" s="208"/>
      <c r="BE117" s="208"/>
      <c r="BF117" s="208"/>
      <c r="BG117" s="208"/>
      <c r="BH117" s="208"/>
    </row>
    <row r="118" customFormat="false" ht="13.5" hidden="false" customHeight="true" outlineLevel="1" collapsed="false">
      <c r="A118" s="221"/>
      <c r="B118" s="222"/>
      <c r="C118" s="223" t="s">
        <v>393</v>
      </c>
      <c r="D118" s="223"/>
      <c r="E118" s="223"/>
      <c r="F118" s="223"/>
      <c r="G118" s="223"/>
      <c r="H118" s="224"/>
      <c r="I118" s="225"/>
      <c r="J118" s="208"/>
      <c r="K118" s="208"/>
      <c r="L118" s="208"/>
      <c r="M118" s="208"/>
      <c r="N118" s="208"/>
      <c r="O118" s="208"/>
      <c r="P118" s="208"/>
      <c r="Q118" s="208"/>
      <c r="R118" s="208"/>
      <c r="S118" s="208"/>
      <c r="T118" s="208"/>
      <c r="U118" s="208"/>
      <c r="V118" s="208"/>
      <c r="W118" s="208"/>
      <c r="X118" s="208"/>
      <c r="Y118" s="208"/>
      <c r="Z118" s="208"/>
      <c r="AA118" s="208"/>
      <c r="AB118" s="208"/>
      <c r="AC118" s="208"/>
      <c r="AD118" s="208"/>
      <c r="AE118" s="208"/>
      <c r="AF118" s="208"/>
      <c r="AG118" s="208"/>
      <c r="AH118" s="208"/>
      <c r="AI118" s="208"/>
      <c r="AJ118" s="208"/>
      <c r="AK118" s="208"/>
      <c r="AL118" s="208"/>
      <c r="AM118" s="208"/>
      <c r="AN118" s="208"/>
      <c r="AO118" s="208"/>
      <c r="AP118" s="208"/>
      <c r="AQ118" s="208"/>
      <c r="AR118" s="208"/>
      <c r="AS118" s="208"/>
      <c r="AT118" s="208"/>
      <c r="AU118" s="208"/>
      <c r="AV118" s="208"/>
      <c r="AW118" s="208"/>
      <c r="AX118" s="208"/>
      <c r="AY118" s="208"/>
      <c r="AZ118" s="208"/>
      <c r="BA118" s="218" t="str">
        <f aca="false">C118</f>
        <v>na vzdálenost 15 m od hrany výkopu nebo od okraje šachty</v>
      </c>
      <c r="BB118" s="208"/>
      <c r="BC118" s="208"/>
      <c r="BD118" s="208"/>
      <c r="BE118" s="208"/>
      <c r="BF118" s="208"/>
      <c r="BG118" s="208"/>
      <c r="BH118" s="208"/>
    </row>
    <row r="119" customFormat="false" ht="12.75" hidden="true" customHeight="false" outlineLevel="0" collapsed="false">
      <c r="A119" s="108"/>
      <c r="B119" s="120"/>
      <c r="C119" s="226"/>
      <c r="D119" s="227"/>
      <c r="E119" s="228"/>
      <c r="F119" s="228"/>
      <c r="G119" s="228"/>
      <c r="H119" s="228"/>
      <c r="I119" s="229"/>
    </row>
    <row r="120" customFormat="false" ht="12.75" hidden="true" customHeight="false" outlineLevel="0" collapsed="false">
      <c r="A120" s="230"/>
      <c r="B120" s="231" t="s">
        <v>215</v>
      </c>
      <c r="C120" s="232"/>
      <c r="D120" s="233"/>
      <c r="E120" s="230"/>
      <c r="F120" s="230"/>
      <c r="G120" s="234" t="n">
        <f aca="false">F8+F69+F73+F78+F109+F111+F114</f>
        <v>0</v>
      </c>
      <c r="H120" s="34"/>
      <c r="I120" s="34"/>
      <c r="AN120" s="0" t="n">
        <v>15</v>
      </c>
      <c r="AO120" s="0" t="n">
        <v>21</v>
      </c>
    </row>
    <row r="121" customFormat="false" ht="12.75" hidden="false" customHeight="false" outlineLevel="0" collapsed="false">
      <c r="A121" s="34"/>
      <c r="B121" s="235"/>
      <c r="C121" s="235"/>
      <c r="D121" s="236"/>
      <c r="E121" s="34"/>
      <c r="F121" s="34"/>
      <c r="G121" s="34"/>
      <c r="H121" s="34"/>
      <c r="I121" s="34"/>
      <c r="AN121" s="0" t="n">
        <f aca="false">SUMIF(AM8:AM120,AN120,G8:G120)</f>
        <v>0</v>
      </c>
      <c r="AO121" s="0" t="n">
        <f aca="false">SUMIF(AM8:AM120,AO120,G8:G120)</f>
        <v>0</v>
      </c>
    </row>
  </sheetData>
  <sheetProtection sheet="true" password="c49b"/>
  <mergeCells count="61">
    <mergeCell ref="A1:G1"/>
    <mergeCell ref="C7:G7"/>
    <mergeCell ref="F8:G8"/>
    <mergeCell ref="B9:G9"/>
    <mergeCell ref="B10:G10"/>
    <mergeCell ref="B11:G11"/>
    <mergeCell ref="B13:G13"/>
    <mergeCell ref="B14:G14"/>
    <mergeCell ref="B15:G15"/>
    <mergeCell ref="B17:G17"/>
    <mergeCell ref="B18:G18"/>
    <mergeCell ref="B19:G19"/>
    <mergeCell ref="B21:G21"/>
    <mergeCell ref="B22:G22"/>
    <mergeCell ref="B24:G24"/>
    <mergeCell ref="B25:G25"/>
    <mergeCell ref="B31:G31"/>
    <mergeCell ref="B32:G32"/>
    <mergeCell ref="B34:G34"/>
    <mergeCell ref="B35:G35"/>
    <mergeCell ref="B37:G37"/>
    <mergeCell ref="B38:G38"/>
    <mergeCell ref="B41:G41"/>
    <mergeCell ref="B42:G42"/>
    <mergeCell ref="B45:G45"/>
    <mergeCell ref="B46:G46"/>
    <mergeCell ref="B49:G49"/>
    <mergeCell ref="B50:G50"/>
    <mergeCell ref="B53:G53"/>
    <mergeCell ref="B54:G54"/>
    <mergeCell ref="B56:G56"/>
    <mergeCell ref="B57:G57"/>
    <mergeCell ref="B59:G59"/>
    <mergeCell ref="B60:G60"/>
    <mergeCell ref="C62:G62"/>
    <mergeCell ref="B63:G63"/>
    <mergeCell ref="B64:G64"/>
    <mergeCell ref="F69:G69"/>
    <mergeCell ref="B70:G70"/>
    <mergeCell ref="B71:G71"/>
    <mergeCell ref="F73:G73"/>
    <mergeCell ref="B74:G74"/>
    <mergeCell ref="B75:G75"/>
    <mergeCell ref="F78:G78"/>
    <mergeCell ref="B79:G79"/>
    <mergeCell ref="B80:G80"/>
    <mergeCell ref="B81:G81"/>
    <mergeCell ref="B82:G82"/>
    <mergeCell ref="B84:G84"/>
    <mergeCell ref="B85:G85"/>
    <mergeCell ref="B86:G86"/>
    <mergeCell ref="B88:G88"/>
    <mergeCell ref="B89:G89"/>
    <mergeCell ref="B91:G91"/>
    <mergeCell ref="B93:G93"/>
    <mergeCell ref="F109:G109"/>
    <mergeCell ref="F111:G111"/>
    <mergeCell ref="F114:G114"/>
    <mergeCell ref="B115:G115"/>
    <mergeCell ref="B116:G116"/>
    <mergeCell ref="C118:G118"/>
  </mergeCells>
  <printOptions headings="false" gridLines="false" gridLinesSet="true" horizontalCentered="false" verticalCentered="false"/>
  <pageMargins left="0.590277777777778" right="0.39375" top="0.7875" bottom="0.78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C38"/>
  <sheetViews>
    <sheetView windowProtection="fals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/>
  <cols>
    <col collapsed="false" hidden="false" max="1" min="1" style="0" width="10.3928571428571"/>
    <col collapsed="false" hidden="false" max="3" min="2" style="0" width="8.50510204081633"/>
    <col collapsed="false" hidden="false" max="4" min="4" style="0" width="10.6632653061225"/>
    <col collapsed="false" hidden="false" max="5" min="5" style="0" width="13.5"/>
    <col collapsed="false" hidden="false" max="6" min="6" style="0" width="10.1224489795918"/>
    <col collapsed="false" hidden="false" max="7" min="7" style="0" width="6.47959183673469"/>
    <col collapsed="false" hidden="false" max="8" min="8" style="0" width="18.4948979591837"/>
    <col collapsed="false" hidden="false" max="14" min="9" style="0" width="8.50510204081633"/>
    <col collapsed="false" hidden="true" max="16" min="15" style="0" width="0"/>
    <col collapsed="false" hidden="false" max="54" min="17" style="0" width="8.50510204081633"/>
    <col collapsed="false" hidden="false" max="55" min="55" style="0" width="46.7091836734694"/>
    <col collapsed="false" hidden="false" max="1025" min="56" style="0" width="8.50510204081633"/>
  </cols>
  <sheetData>
    <row r="1" customFormat="false" ht="13.5" hidden="false" customHeight="true" outlineLevel="0" collapsed="false">
      <c r="A1" s="94" t="s">
        <v>14</v>
      </c>
      <c r="B1" s="95" t="str">
        <f aca="false">Stavba!CisloStavby</f>
        <v>20131401_2017</v>
      </c>
      <c r="C1" s="96" t="str">
        <f aca="false">Stavba!NazevStavby</f>
        <v>REKONSTRUKCE MK A IS - STAVBA 1</v>
      </c>
      <c r="D1" s="96"/>
      <c r="E1" s="96"/>
      <c r="F1" s="96"/>
      <c r="G1" s="97"/>
      <c r="H1" s="98"/>
    </row>
    <row r="2" customFormat="false" ht="13.5" hidden="false" customHeight="true" outlineLevel="0" collapsed="false">
      <c r="A2" s="99" t="s">
        <v>116</v>
      </c>
      <c r="B2" s="137" t="s">
        <v>47</v>
      </c>
      <c r="C2" s="137" t="s">
        <v>48</v>
      </c>
      <c r="D2" s="137"/>
      <c r="E2" s="137"/>
      <c r="F2" s="137"/>
      <c r="G2" s="101" t="s">
        <v>117</v>
      </c>
      <c r="H2" s="237" t="s">
        <v>46</v>
      </c>
      <c r="O2" s="23" t="s">
        <v>216</v>
      </c>
    </row>
    <row r="3" customFormat="false" ht="13.5" hidden="false" customHeight="true" outlineLevel="0" collapsed="false">
      <c r="H3" s="93"/>
    </row>
    <row r="4" customFormat="false" ht="18" hidden="false" customHeight="true" outlineLevel="0" collapsed="false">
      <c r="A4" s="103" t="s">
        <v>118</v>
      </c>
      <c r="B4" s="103"/>
      <c r="C4" s="103"/>
      <c r="D4" s="103"/>
      <c r="E4" s="103"/>
      <c r="F4" s="103"/>
      <c r="G4" s="103"/>
      <c r="H4" s="103"/>
    </row>
    <row r="5" customFormat="false" ht="12.75" hidden="false" customHeight="true" outlineLevel="0" collapsed="false">
      <c r="H5" s="93"/>
    </row>
    <row r="6" customFormat="false" ht="15.75" hidden="false" customHeight="true" outlineLevel="0" collapsed="false">
      <c r="A6" s="104" t="s">
        <v>119</v>
      </c>
      <c r="B6" s="105" t="str">
        <f aca="false">B2</f>
        <v>SO-102</v>
      </c>
      <c r="H6" s="93"/>
    </row>
    <row r="7" customFormat="false" ht="15.75" hidden="false" customHeight="true" outlineLevel="0" collapsed="false">
      <c r="B7" s="106" t="str">
        <f aca="false">C2</f>
        <v>ODBOČENÍ KANALIZACE</v>
      </c>
      <c r="C7" s="106"/>
      <c r="D7" s="106"/>
      <c r="E7" s="106"/>
      <c r="F7" s="106"/>
      <c r="G7" s="106"/>
      <c r="H7" s="93"/>
    </row>
    <row r="8" customFormat="false" ht="12.75" hidden="false" customHeight="true" outlineLevel="0" collapsed="false">
      <c r="H8" s="93"/>
    </row>
    <row r="9" customFormat="false" ht="12.75" hidden="false" customHeight="true" outlineLevel="0" collapsed="false">
      <c r="A9" s="104" t="s">
        <v>120</v>
      </c>
      <c r="B9" s="238" t="s">
        <v>217</v>
      </c>
      <c r="C9" s="238" t="s">
        <v>218</v>
      </c>
      <c r="D9" s="104"/>
      <c r="E9" s="104"/>
      <c r="F9" s="104"/>
      <c r="G9" s="104"/>
      <c r="H9" s="107"/>
      <c r="I9" s="104"/>
      <c r="J9" s="104"/>
    </row>
    <row r="10" customFormat="false" ht="12.75" hidden="false" customHeight="true" outlineLevel="0" collapsed="false">
      <c r="A10" s="104"/>
      <c r="B10" s="104"/>
      <c r="C10" s="104"/>
      <c r="D10" s="104"/>
      <c r="E10" s="104"/>
      <c r="F10" s="104"/>
      <c r="G10" s="104"/>
      <c r="H10" s="107"/>
      <c r="I10" s="104"/>
      <c r="J10" s="104"/>
    </row>
    <row r="11" customFormat="false" ht="12.75" hidden="false" customHeight="true" outlineLevel="0" collapsed="false">
      <c r="A11" s="104"/>
      <c r="B11" s="238" t="s">
        <v>219</v>
      </c>
      <c r="C11" s="238" t="s">
        <v>220</v>
      </c>
      <c r="D11" s="104"/>
      <c r="E11" s="104"/>
      <c r="F11" s="104"/>
      <c r="G11" s="104"/>
      <c r="H11" s="107"/>
      <c r="I11" s="104"/>
      <c r="J11" s="104"/>
    </row>
    <row r="12" customFormat="false" ht="12.75" hidden="false" customHeight="true" outlineLevel="0" collapsed="false">
      <c r="A12" s="104"/>
      <c r="B12" s="104"/>
      <c r="C12" s="104"/>
      <c r="D12" s="104"/>
      <c r="E12" s="104"/>
      <c r="F12" s="104"/>
      <c r="G12" s="104"/>
      <c r="H12" s="107"/>
      <c r="I12" s="104"/>
      <c r="J12" s="104"/>
    </row>
    <row r="13" customFormat="false" ht="12.75" hidden="false" customHeight="true" outlineLevel="0" collapsed="false">
      <c r="A13" s="104"/>
      <c r="B13" s="238" t="s">
        <v>46</v>
      </c>
      <c r="C13" s="104"/>
      <c r="D13" s="104"/>
      <c r="E13" s="104"/>
      <c r="F13" s="104"/>
      <c r="G13" s="104"/>
      <c r="H13" s="107"/>
      <c r="I13" s="104"/>
      <c r="J13" s="104"/>
    </row>
    <row r="14" customFormat="false" ht="12.75" hidden="false" customHeight="true" outlineLevel="0" collapsed="false">
      <c r="A14" s="104"/>
      <c r="B14" s="104"/>
      <c r="C14" s="104"/>
      <c r="D14" s="104"/>
      <c r="E14" s="104"/>
      <c r="F14" s="104"/>
      <c r="G14" s="104"/>
      <c r="H14" s="107"/>
      <c r="I14" s="104"/>
      <c r="J14" s="104"/>
    </row>
    <row r="15" customFormat="false" ht="12.75" hidden="false" customHeight="true" outlineLevel="0" collapsed="false">
      <c r="A15" s="104" t="s">
        <v>133</v>
      </c>
      <c r="B15" s="104"/>
      <c r="C15" s="238" t="s">
        <v>221</v>
      </c>
      <c r="D15" s="104"/>
      <c r="E15" s="104"/>
      <c r="F15" s="104"/>
      <c r="G15" s="104"/>
      <c r="H15" s="107"/>
      <c r="I15" s="104"/>
      <c r="J15" s="104"/>
    </row>
    <row r="16" customFormat="false" ht="12.75" hidden="false" customHeight="true" outlineLevel="0" collapsed="false">
      <c r="A16" s="104"/>
      <c r="B16" s="104"/>
      <c r="C16" s="104"/>
      <c r="D16" s="104"/>
      <c r="E16" s="104"/>
      <c r="F16" s="104"/>
      <c r="G16" s="104"/>
      <c r="H16" s="107"/>
      <c r="I16" s="104"/>
      <c r="J16" s="104"/>
    </row>
    <row r="17" customFormat="false" ht="12.75" hidden="false" customHeight="true" outlineLevel="0" collapsed="false">
      <c r="A17" s="138" t="s">
        <v>134</v>
      </c>
      <c r="B17" s="139"/>
      <c r="C17" s="139"/>
      <c r="D17" s="139"/>
      <c r="E17" s="139"/>
      <c r="F17" s="139"/>
      <c r="G17" s="139"/>
      <c r="H17" s="140"/>
      <c r="I17" s="104"/>
      <c r="J17" s="104"/>
    </row>
    <row r="18" customFormat="false" ht="12.75" hidden="false" customHeight="true" outlineLevel="0" collapsed="false">
      <c r="A18" s="141" t="s">
        <v>135</v>
      </c>
      <c r="B18" s="142"/>
      <c r="C18" s="143"/>
      <c r="D18" s="143"/>
      <c r="E18" s="143"/>
      <c r="F18" s="143"/>
      <c r="G18" s="144"/>
      <c r="H18" s="145" t="s">
        <v>136</v>
      </c>
      <c r="I18" s="104"/>
      <c r="J18" s="104"/>
    </row>
    <row r="19" customFormat="false" ht="12.75" hidden="false" customHeight="true" outlineLevel="0" collapsed="false">
      <c r="A19" s="146" t="s">
        <v>394</v>
      </c>
      <c r="B19" s="147" t="s">
        <v>395</v>
      </c>
      <c r="C19" s="148"/>
      <c r="D19" s="148"/>
      <c r="E19" s="148"/>
      <c r="F19" s="148"/>
      <c r="G19" s="149"/>
      <c r="H19" s="150" t="n">
        <f aca="false">'SO-102 102.01, 03 Pol'!G95</f>
        <v>0</v>
      </c>
      <c r="I19" s="104"/>
      <c r="J19" s="104"/>
      <c r="O19" s="0" t="n">
        <f aca="false">'SO-102 102.01, 03 Pol'!AN96</f>
        <v>0</v>
      </c>
      <c r="P19" s="0" t="n">
        <f aca="false">'SO-102 102.01, 03 Pol'!AO96</f>
        <v>0</v>
      </c>
    </row>
    <row r="20" customFormat="false" ht="12.75" hidden="false" customHeight="true" outlineLevel="0" collapsed="false">
      <c r="A20" s="146" t="s">
        <v>396</v>
      </c>
      <c r="B20" s="147" t="s">
        <v>397</v>
      </c>
      <c r="C20" s="148"/>
      <c r="D20" s="148"/>
      <c r="E20" s="148"/>
      <c r="F20" s="148"/>
      <c r="G20" s="149"/>
      <c r="H20" s="150" t="n">
        <f aca="false">'SO-102 102.02, 04 Pol'!G85</f>
        <v>0</v>
      </c>
      <c r="I20" s="104"/>
      <c r="J20" s="104"/>
      <c r="O20" s="0" t="n">
        <f aca="false">'SO-102 102.02, 04 Pol'!AN86</f>
        <v>0</v>
      </c>
      <c r="P20" s="0" t="n">
        <f aca="false">'SO-102 102.02, 04 Pol'!AO86</f>
        <v>0</v>
      </c>
    </row>
    <row r="21" customFormat="false" ht="12.75" hidden="false" customHeight="true" outlineLevel="0" collapsed="false">
      <c r="A21" s="151"/>
      <c r="B21" s="152" t="s">
        <v>137</v>
      </c>
      <c r="C21" s="153"/>
      <c r="D21" s="154" t="str">
        <f aca="false">B2</f>
        <v>SO-102</v>
      </c>
      <c r="E21" s="153"/>
      <c r="F21" s="153"/>
      <c r="G21" s="155"/>
      <c r="H21" s="156" t="n">
        <f aca="false">SUM(H19:H20)</f>
        <v>0</v>
      </c>
      <c r="I21" s="104"/>
      <c r="J21" s="104"/>
    </row>
    <row r="22" customFormat="false" ht="12.75" hidden="false" customHeight="true" outlineLevel="0" collapsed="false">
      <c r="A22" s="104"/>
      <c r="B22" s="104"/>
      <c r="C22" s="104"/>
      <c r="D22" s="104"/>
      <c r="E22" s="104"/>
      <c r="F22" s="104"/>
      <c r="G22" s="104"/>
      <c r="H22" s="107"/>
      <c r="I22" s="104"/>
      <c r="J22" s="104"/>
    </row>
    <row r="23" customFormat="false" ht="13.5" hidden="false" customHeight="true" outlineLevel="0" collapsed="false">
      <c r="A23" s="138" t="s">
        <v>138</v>
      </c>
      <c r="B23" s="139"/>
      <c r="C23" s="139"/>
      <c r="D23" s="157" t="s">
        <v>394</v>
      </c>
      <c r="E23" s="158" t="s">
        <v>395</v>
      </c>
      <c r="F23" s="158"/>
      <c r="G23" s="158"/>
      <c r="H23" s="158"/>
      <c r="I23" s="104"/>
      <c r="J23" s="104"/>
      <c r="BC23" s="159" t="str">
        <f aca="false">E23</f>
        <v>Gravitační přípojky, veřejné části, revizní šachtice*</v>
      </c>
    </row>
    <row r="24" customFormat="false" ht="12.75" hidden="false" customHeight="true" outlineLevel="0" collapsed="false">
      <c r="A24" s="141" t="s">
        <v>139</v>
      </c>
      <c r="B24" s="142"/>
      <c r="C24" s="143"/>
      <c r="D24" s="143"/>
      <c r="E24" s="143"/>
      <c r="F24" s="143"/>
      <c r="G24" s="144"/>
      <c r="H24" s="145" t="s">
        <v>136</v>
      </c>
      <c r="I24" s="104"/>
      <c r="J24" s="104"/>
    </row>
    <row r="25" customFormat="false" ht="12.75" hidden="false" customHeight="true" outlineLevel="0" collapsed="false">
      <c r="A25" s="146" t="s">
        <v>75</v>
      </c>
      <c r="B25" s="147" t="s">
        <v>76</v>
      </c>
      <c r="C25" s="148"/>
      <c r="D25" s="148"/>
      <c r="E25" s="148"/>
      <c r="F25" s="148"/>
      <c r="G25" s="149"/>
      <c r="H25" s="160" t="n">
        <f aca="false">'SO-102 102.01, 03 Pol'!F8</f>
        <v>0</v>
      </c>
      <c r="I25" s="104"/>
      <c r="J25" s="104"/>
    </row>
    <row r="26" customFormat="false" ht="12.75" hidden="false" customHeight="true" outlineLevel="0" collapsed="false">
      <c r="A26" s="146" t="s">
        <v>81</v>
      </c>
      <c r="B26" s="147" t="s">
        <v>82</v>
      </c>
      <c r="C26" s="148"/>
      <c r="D26" s="148"/>
      <c r="E26" s="148"/>
      <c r="F26" s="148"/>
      <c r="G26" s="149"/>
      <c r="H26" s="160" t="n">
        <f aca="false">'SO-102 102.01, 03 Pol'!F72</f>
        <v>0</v>
      </c>
      <c r="I26" s="104"/>
      <c r="J26" s="104"/>
    </row>
    <row r="27" customFormat="false" ht="12.75" hidden="false" customHeight="true" outlineLevel="0" collapsed="false">
      <c r="A27" s="146" t="s">
        <v>85</v>
      </c>
      <c r="B27" s="147" t="s">
        <v>86</v>
      </c>
      <c r="C27" s="148"/>
      <c r="D27" s="148"/>
      <c r="E27" s="148"/>
      <c r="F27" s="148"/>
      <c r="G27" s="149"/>
      <c r="H27" s="160" t="n">
        <f aca="false">'SO-102 102.01, 03 Pol'!F77</f>
        <v>0</v>
      </c>
      <c r="I27" s="104"/>
      <c r="J27" s="104"/>
    </row>
    <row r="28" customFormat="false" ht="12.75" hidden="false" customHeight="true" outlineLevel="0" collapsed="false">
      <c r="A28" s="146" t="s">
        <v>95</v>
      </c>
      <c r="B28" s="147" t="s">
        <v>96</v>
      </c>
      <c r="C28" s="148"/>
      <c r="D28" s="148"/>
      <c r="E28" s="148"/>
      <c r="F28" s="148"/>
      <c r="G28" s="149"/>
      <c r="H28" s="160" t="n">
        <f aca="false">'SO-102 102.01, 03 Pol'!F89</f>
        <v>0</v>
      </c>
      <c r="I28" s="104"/>
      <c r="J28" s="104"/>
    </row>
    <row r="29" customFormat="false" ht="12.75" hidden="false" customHeight="true" outlineLevel="0" collapsed="false">
      <c r="A29" s="151"/>
      <c r="B29" s="152" t="s">
        <v>140</v>
      </c>
      <c r="C29" s="153"/>
      <c r="D29" s="154" t="str">
        <f aca="false">D23</f>
        <v>102.01, 03</v>
      </c>
      <c r="E29" s="153"/>
      <c r="F29" s="153"/>
      <c r="G29" s="155"/>
      <c r="H29" s="161" t="n">
        <f aca="false">SUM(H25:H28)</f>
        <v>0</v>
      </c>
      <c r="I29" s="104"/>
      <c r="J29" s="104"/>
    </row>
    <row r="30" customFormat="false" ht="12.75" hidden="false" customHeight="true" outlineLevel="0" collapsed="false">
      <c r="A30" s="104"/>
      <c r="B30" s="104"/>
      <c r="C30" s="104"/>
      <c r="D30" s="104"/>
      <c r="E30" s="104"/>
      <c r="F30" s="104"/>
      <c r="G30" s="104"/>
      <c r="H30" s="107"/>
      <c r="I30" s="104"/>
      <c r="J30" s="104"/>
    </row>
    <row r="31" customFormat="false" ht="13.5" hidden="false" customHeight="true" outlineLevel="0" collapsed="false">
      <c r="A31" s="138" t="s">
        <v>138</v>
      </c>
      <c r="B31" s="139"/>
      <c r="C31" s="139"/>
      <c r="D31" s="157" t="s">
        <v>396</v>
      </c>
      <c r="E31" s="158" t="s">
        <v>397</v>
      </c>
      <c r="F31" s="158"/>
      <c r="G31" s="158"/>
      <c r="H31" s="158"/>
      <c r="I31" s="104"/>
      <c r="J31" s="104"/>
      <c r="BC31" s="159" t="str">
        <f aca="false">E31</f>
        <v>Tlaková přípojka, DČS*</v>
      </c>
    </row>
    <row r="32" customFormat="false" ht="12.75" hidden="false" customHeight="true" outlineLevel="0" collapsed="false">
      <c r="A32" s="141" t="s">
        <v>139</v>
      </c>
      <c r="B32" s="142"/>
      <c r="C32" s="143"/>
      <c r="D32" s="143"/>
      <c r="E32" s="143"/>
      <c r="F32" s="143"/>
      <c r="G32" s="144"/>
      <c r="H32" s="145" t="s">
        <v>136</v>
      </c>
      <c r="I32" s="104"/>
      <c r="J32" s="104"/>
    </row>
    <row r="33" customFormat="false" ht="12.75" hidden="false" customHeight="true" outlineLevel="0" collapsed="false">
      <c r="A33" s="146" t="s">
        <v>75</v>
      </c>
      <c r="B33" s="147" t="s">
        <v>76</v>
      </c>
      <c r="C33" s="148"/>
      <c r="D33" s="148"/>
      <c r="E33" s="148"/>
      <c r="F33" s="148"/>
      <c r="G33" s="149"/>
      <c r="H33" s="160" t="n">
        <f aca="false">'SO-102 102.02, 04 Pol'!F8</f>
        <v>0</v>
      </c>
      <c r="I33" s="104"/>
      <c r="J33" s="104"/>
    </row>
    <row r="34" customFormat="false" ht="12.75" hidden="false" customHeight="true" outlineLevel="0" collapsed="false">
      <c r="A34" s="146" t="s">
        <v>81</v>
      </c>
      <c r="B34" s="147" t="s">
        <v>82</v>
      </c>
      <c r="C34" s="148"/>
      <c r="D34" s="148"/>
      <c r="E34" s="148"/>
      <c r="F34" s="148"/>
      <c r="G34" s="149"/>
      <c r="H34" s="160" t="n">
        <f aca="false">'SO-102 102.02, 04 Pol'!F53</f>
        <v>0</v>
      </c>
      <c r="I34" s="104"/>
      <c r="J34" s="104"/>
    </row>
    <row r="35" customFormat="false" ht="12.75" hidden="false" customHeight="true" outlineLevel="0" collapsed="false">
      <c r="A35" s="146" t="s">
        <v>85</v>
      </c>
      <c r="B35" s="147" t="s">
        <v>86</v>
      </c>
      <c r="C35" s="148"/>
      <c r="D35" s="148"/>
      <c r="E35" s="148"/>
      <c r="F35" s="148"/>
      <c r="G35" s="149"/>
      <c r="H35" s="160" t="n">
        <f aca="false">'SO-102 102.02, 04 Pol'!F58</f>
        <v>0</v>
      </c>
      <c r="I35" s="104"/>
      <c r="J35" s="104"/>
    </row>
    <row r="36" customFormat="false" ht="12.75" hidden="false" customHeight="true" outlineLevel="0" collapsed="false">
      <c r="A36" s="146" t="s">
        <v>95</v>
      </c>
      <c r="B36" s="147" t="s">
        <v>96</v>
      </c>
      <c r="C36" s="148"/>
      <c r="D36" s="148"/>
      <c r="E36" s="148"/>
      <c r="F36" s="148"/>
      <c r="G36" s="149"/>
      <c r="H36" s="160" t="n">
        <f aca="false">'SO-102 102.02, 04 Pol'!F73</f>
        <v>0</v>
      </c>
      <c r="I36" s="104"/>
      <c r="J36" s="104"/>
    </row>
    <row r="37" customFormat="false" ht="12.75" hidden="false" customHeight="true" outlineLevel="0" collapsed="false">
      <c r="A37" s="146" t="s">
        <v>107</v>
      </c>
      <c r="B37" s="147" t="s">
        <v>108</v>
      </c>
      <c r="C37" s="148"/>
      <c r="D37" s="148"/>
      <c r="E37" s="148"/>
      <c r="F37" s="148"/>
      <c r="G37" s="149"/>
      <c r="H37" s="160" t="n">
        <f aca="false">'SO-102 102.02, 04 Pol'!F78</f>
        <v>0</v>
      </c>
      <c r="I37" s="104"/>
      <c r="J37" s="104"/>
    </row>
    <row r="38" customFormat="false" ht="12.75" hidden="false" customHeight="true" outlineLevel="0" collapsed="false">
      <c r="A38" s="151"/>
      <c r="B38" s="152" t="s">
        <v>140</v>
      </c>
      <c r="C38" s="153"/>
      <c r="D38" s="154" t="str">
        <f aca="false">D31</f>
        <v>102.02, 04</v>
      </c>
      <c r="E38" s="153"/>
      <c r="F38" s="153"/>
      <c r="G38" s="155"/>
      <c r="H38" s="161" t="n">
        <f aca="false">SUM(H33:H37)</f>
        <v>0</v>
      </c>
      <c r="I38" s="104"/>
      <c r="J38" s="104"/>
    </row>
  </sheetData>
  <sheetProtection sheet="true" password="c49b"/>
  <mergeCells count="5">
    <mergeCell ref="C2:F2"/>
    <mergeCell ref="A4:H4"/>
    <mergeCell ref="B7:G7"/>
    <mergeCell ref="E23:H23"/>
    <mergeCell ref="E31:H31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LibreOffice/5.2.1.2$Windows_X86_64 LibreOffice_project/31dd62db80d4e60af04904455ec9c9219178d620</Application>
  <Company>RTS, a.s.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2009-04-08T07:15:50Z</dcterms:created>
  <dc:creator>IMC</dc:creator>
  <dc:description/>
  <dc:language>cs-CZ</dc:language>
  <cp:lastModifiedBy>IMC</cp:lastModifiedBy>
  <cp:lastPrinted>2012-06-29T07:38:16Z</cp:lastPrinted>
  <dcterms:modified xsi:type="dcterms:W3CDTF">2017-07-04T04:52:43Z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RTS, a.s.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